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arina Ruiz\Box\INVENTARIO DE INFORMACIÓN PDOT ZAMBI\9. MATRIZ SIGAD ZAMBI\"/>
    </mc:Choice>
  </mc:AlternateContent>
  <xr:revisionPtr revIDLastSave="0" documentId="13_ncr:1_{7DBF2202-6903-43B2-B7A8-4BEBF53FC8B3}" xr6:coauthVersionLast="47" xr6:coauthVersionMax="47" xr10:uidLastSave="{00000000-0000-0000-0000-000000000000}"/>
  <bookViews>
    <workbookView xWindow="-108" yWindow="-108" windowWidth="23256" windowHeight="12576" firstSheet="13" activeTab="14" xr2:uid="{CFB171BE-9F12-4A39-A01D-2789D0B7D754}"/>
  </bookViews>
  <sheets>
    <sheet name="TABLA DE CONTENIDOS" sheetId="29" r:id="rId1"/>
    <sheet name="T1. INVENTARIO DE INFORMACIÓN" sheetId="28" r:id="rId2"/>
    <sheet name="T2. SISTEMATIZACIÓN POTENCIALID" sheetId="2" r:id="rId3"/>
    <sheet name="T3. SISTEMATIZACIÓN PROBLEMAS" sheetId="7" r:id="rId4"/>
    <sheet name="T4. PRIORIZACIÓN DE POTENCIALID" sheetId="4" r:id="rId5"/>
    <sheet name="T5. PRIORIZACIÓN DE PROBLEMAS" sheetId="3" r:id="rId6"/>
    <sheet name="T6. PRIORIZACIÓN ALTA-MEDIA POT" sheetId="6" r:id="rId7"/>
    <sheet name="T7. PRIORIZACIÓN ALTA-MEDIA PRB" sheetId="5" r:id="rId8"/>
    <sheet name="T8. VISIÓN Y OBJ. DE DESARROLLO" sheetId="9" r:id="rId9"/>
    <sheet name="T9. OBJETIVOS DE DESARROLLO" sheetId="27" r:id="rId10"/>
    <sheet name="T10. UNIDADES DE INTERVENCIÓN" sheetId="17" r:id="rId11"/>
    <sheet name="T11. OBJETIVOS, POLITICAS, META" sheetId="18" r:id="rId12"/>
    <sheet name="T12. PLANES, PROGRAMAS, PROYECT" sheetId="20" r:id="rId13"/>
    <sheet name="T13. ALINEACIÓN AGENDAS NACIONA" sheetId="22" r:id="rId14"/>
    <sheet name="T14. PROGRAMAS - PROYECTOS-META" sheetId="23" r:id="rId15"/>
    <sheet name="MATRIZ SIGAD" sheetId="24" r:id="rId16"/>
    <sheet name="T15. INICIATIVAS DE ARTICULACIÓ" sheetId="25" r:id="rId17"/>
    <sheet name="T16. FORMAS DE GESTIÓN" sheetId="26" r:id="rId18"/>
  </sheets>
  <definedNames>
    <definedName name="t">'TABLA DE CONTENIDOS'!$A$12</definedName>
    <definedName name="T8T" localSheetId="0">'TABLA DE CONTENIDOS'!$A$12</definedName>
    <definedName name="Tabla_7._Visión_de_desarrollo">'TABLA DE CONTENIDOS'!$A$12</definedName>
    <definedName name="Tabla_8._Visión_de_desarrollo">'TABLA DE CONTENIDOS'!$A$12</definedName>
    <definedName name="Tabla_8_Visión_de_desarrollo" localSheetId="0">'TABLA DE CONTENIDOS'!$A$12</definedName>
    <definedName name="Tabla_8_Visión_de_desarrollo">'TABLA DE CONTENIDOS'!$A$12</definedName>
    <definedName name="Tabla_9._Objetivos_de_desarrollo">'TABLA DE CONTENIDOS'!$A$13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3" l="1"/>
  <c r="N7" i="23"/>
  <c r="O7" i="20" l="1"/>
  <c r="O17" i="20"/>
  <c r="O28" i="20"/>
  <c r="O32" i="20"/>
  <c r="F33" i="20"/>
  <c r="F34" i="20"/>
  <c r="F35" i="20"/>
  <c r="F36" i="20"/>
  <c r="F37" i="20"/>
  <c r="F32" i="20"/>
  <c r="F30" i="20"/>
  <c r="F29" i="20"/>
  <c r="F28" i="20"/>
  <c r="F24" i="20"/>
  <c r="F22" i="20"/>
  <c r="F21" i="20"/>
  <c r="F20" i="20"/>
  <c r="F19" i="20"/>
  <c r="F18" i="20"/>
  <c r="F17" i="20"/>
  <c r="F16" i="20"/>
  <c r="F15" i="20"/>
  <c r="F14" i="20"/>
  <c r="F13" i="20"/>
  <c r="F11" i="20"/>
  <c r="F12" i="20"/>
  <c r="J30" i="23"/>
  <c r="I30" i="23"/>
  <c r="J12" i="23"/>
  <c r="H13" i="23"/>
  <c r="H14" i="23"/>
  <c r="H15" i="23"/>
  <c r="H16" i="23"/>
  <c r="I14" i="23"/>
  <c r="I15" i="23"/>
  <c r="I16" i="23"/>
  <c r="I13" i="23"/>
  <c r="H11" i="23"/>
  <c r="H12" i="23"/>
  <c r="J11" i="23"/>
  <c r="I12" i="23"/>
  <c r="I11" i="23"/>
  <c r="N39" i="23"/>
  <c r="M45" i="23"/>
  <c r="N34" i="23"/>
  <c r="F9" i="20"/>
  <c r="A39" i="27" l="1"/>
  <c r="O5" i="20" l="1"/>
  <c r="N5" i="23"/>
  <c r="B36" i="17"/>
  <c r="B23" i="18" l="1"/>
  <c r="D32" i="20"/>
  <c r="J40" i="23"/>
  <c r="J41" i="23"/>
  <c r="J44" i="23"/>
  <c r="J39" i="23"/>
  <c r="H40" i="23"/>
  <c r="I40" i="23"/>
  <c r="H41" i="23"/>
  <c r="I41" i="23"/>
  <c r="H44" i="23"/>
  <c r="I44" i="23"/>
  <c r="H39" i="23"/>
  <c r="H38" i="20"/>
  <c r="B40" i="17"/>
  <c r="D27" i="5"/>
  <c r="C27" i="5"/>
  <c r="A40" i="17" s="1"/>
  <c r="A43" i="18" s="1"/>
  <c r="B27" i="5"/>
  <c r="A27" i="5"/>
  <c r="G36" i="3"/>
  <c r="C36" i="27"/>
  <c r="C35" i="27"/>
  <c r="G15" i="3"/>
  <c r="G16" i="3"/>
  <c r="D14" i="5"/>
  <c r="C14" i="5"/>
  <c r="A14" i="5"/>
  <c r="B43" i="18" l="1"/>
  <c r="C39" i="27"/>
  <c r="N45" i="23"/>
  <c r="O5" i="23" s="1"/>
  <c r="O38" i="20"/>
  <c r="P28" i="20" l="1"/>
  <c r="O7" i="23"/>
  <c r="O17" i="23"/>
  <c r="O34" i="23"/>
  <c r="O39" i="23"/>
  <c r="P7" i="20"/>
  <c r="P32" i="20"/>
  <c r="P17" i="20"/>
  <c r="P5" i="20"/>
  <c r="A32" i="27" l="1"/>
  <c r="A33" i="27"/>
  <c r="A32" i="18"/>
  <c r="B5" i="18" l="1"/>
  <c r="B11" i="18"/>
  <c r="B12" i="18"/>
  <c r="B15" i="18"/>
  <c r="B19" i="18"/>
  <c r="B21" i="18"/>
  <c r="B27" i="18"/>
  <c r="B28" i="18"/>
  <c r="B29" i="18"/>
  <c r="B32" i="18"/>
  <c r="B33" i="18"/>
  <c r="B34" i="18"/>
  <c r="B35" i="18"/>
  <c r="B38" i="18"/>
  <c r="A5" i="6" l="1"/>
  <c r="C5" i="6"/>
  <c r="C24" i="27"/>
  <c r="C5" i="5"/>
  <c r="D5" i="5"/>
  <c r="C15" i="5"/>
  <c r="B32" i="17"/>
  <c r="B17" i="17" l="1"/>
  <c r="B16" i="17"/>
  <c r="B13" i="17"/>
  <c r="B12" i="17"/>
  <c r="A9" i="17"/>
  <c r="B6" i="17"/>
  <c r="A7" i="17"/>
  <c r="C34" i="27" l="1"/>
  <c r="C32" i="27"/>
  <c r="A27" i="27"/>
  <c r="A28" i="17" l="1"/>
  <c r="B33" i="17"/>
  <c r="C38" i="27"/>
  <c r="C37" i="27"/>
  <c r="C30" i="27"/>
  <c r="C25" i="27"/>
  <c r="B26" i="17" s="1"/>
  <c r="C26" i="27"/>
  <c r="C27" i="27"/>
  <c r="C28" i="27"/>
  <c r="C29" i="27"/>
  <c r="C23" i="27"/>
  <c r="C20" i="27"/>
  <c r="C21" i="27"/>
  <c r="C22" i="27"/>
  <c r="D22" i="20" s="1"/>
  <c r="F24" i="23" s="1"/>
  <c r="C18" i="27"/>
  <c r="B19" i="17" s="1"/>
  <c r="C26" i="5"/>
  <c r="A38" i="27" s="1"/>
  <c r="A38" i="17" s="1"/>
  <c r="A40" i="18" s="1"/>
  <c r="D26" i="5"/>
  <c r="D25" i="5"/>
  <c r="C25" i="5"/>
  <c r="A37" i="27" s="1"/>
  <c r="A39" i="17" s="1"/>
  <c r="A41" i="18" s="1"/>
  <c r="D23" i="5"/>
  <c r="D24" i="5"/>
  <c r="D22" i="5"/>
  <c r="C23" i="5"/>
  <c r="A34" i="27" s="1"/>
  <c r="A35" i="17" s="1"/>
  <c r="C24" i="5"/>
  <c r="C22" i="5"/>
  <c r="A31" i="27" s="1"/>
  <c r="A32" i="17" s="1"/>
  <c r="D15" i="5"/>
  <c r="C16" i="5"/>
  <c r="A28" i="27" s="1"/>
  <c r="A29" i="17" s="1"/>
  <c r="D16" i="5"/>
  <c r="C17" i="5"/>
  <c r="A19" i="27" s="1"/>
  <c r="A20" i="17" s="1"/>
  <c r="D17" i="5"/>
  <c r="C18" i="5"/>
  <c r="A24" i="27" s="1"/>
  <c r="A25" i="17" s="1"/>
  <c r="D18" i="5"/>
  <c r="C19" i="5"/>
  <c r="A25" i="27" s="1"/>
  <c r="A26" i="17" s="1"/>
  <c r="D19" i="5"/>
  <c r="C20" i="5"/>
  <c r="A22" i="27" s="1"/>
  <c r="A23" i="17" s="1"/>
  <c r="D20" i="5"/>
  <c r="C21" i="5"/>
  <c r="A29" i="27" s="1"/>
  <c r="A30" i="17" s="1"/>
  <c r="D21" i="5"/>
  <c r="D9" i="5"/>
  <c r="D10" i="5"/>
  <c r="D11" i="5"/>
  <c r="D12" i="5"/>
  <c r="D13" i="5"/>
  <c r="D8" i="5"/>
  <c r="A26" i="27"/>
  <c r="A27" i="17" s="1"/>
  <c r="C9" i="5"/>
  <c r="A14" i="17" s="1"/>
  <c r="C10" i="5"/>
  <c r="A15" i="17" s="1"/>
  <c r="C11" i="5"/>
  <c r="A16" i="17" s="1"/>
  <c r="C12" i="5"/>
  <c r="A17" i="17" s="1"/>
  <c r="C13" i="5"/>
  <c r="A18" i="17" s="1"/>
  <c r="C8" i="5"/>
  <c r="A13" i="17" s="1"/>
  <c r="C7" i="5"/>
  <c r="A11" i="17" s="1"/>
  <c r="D7" i="5"/>
  <c r="D6" i="5"/>
  <c r="C6" i="5"/>
  <c r="A10" i="17" s="1"/>
  <c r="D4" i="5"/>
  <c r="C4" i="5"/>
  <c r="A6" i="5"/>
  <c r="A25" i="5"/>
  <c r="A26" i="5"/>
  <c r="A17" i="5"/>
  <c r="A18" i="5"/>
  <c r="A19" i="5"/>
  <c r="A20" i="5"/>
  <c r="A21" i="5"/>
  <c r="A22" i="5"/>
  <c r="A23" i="5"/>
  <c r="A24" i="5"/>
  <c r="A5" i="5"/>
  <c r="A7" i="5"/>
  <c r="A8" i="5"/>
  <c r="A9" i="5"/>
  <c r="A10" i="5"/>
  <c r="A11" i="5"/>
  <c r="A12" i="5"/>
  <c r="A13" i="5"/>
  <c r="A15" i="5"/>
  <c r="A16" i="5"/>
  <c r="A4" i="5"/>
  <c r="D17" i="6"/>
  <c r="D16" i="6"/>
  <c r="C17" i="6"/>
  <c r="A36" i="27" s="1"/>
  <c r="A37" i="17" s="1"/>
  <c r="A39" i="18" s="1"/>
  <c r="C16" i="6"/>
  <c r="A35" i="27" s="1"/>
  <c r="A36" i="17" s="1"/>
  <c r="A38" i="18" s="1"/>
  <c r="D14" i="6"/>
  <c r="D15" i="6"/>
  <c r="D13" i="6"/>
  <c r="C14" i="6"/>
  <c r="C15" i="6"/>
  <c r="C13" i="6"/>
  <c r="A30" i="27" s="1"/>
  <c r="A31" i="17" s="1"/>
  <c r="C9" i="6"/>
  <c r="A20" i="27" s="1"/>
  <c r="A21" i="17" s="1"/>
  <c r="D9" i="6"/>
  <c r="C10" i="6"/>
  <c r="A23" i="27" s="1"/>
  <c r="A24" i="17" s="1"/>
  <c r="D10" i="6"/>
  <c r="C11" i="6"/>
  <c r="A21" i="27" s="1"/>
  <c r="A22" i="17" s="1"/>
  <c r="D11" i="6"/>
  <c r="C12" i="6"/>
  <c r="D12" i="6"/>
  <c r="D8" i="6"/>
  <c r="C8" i="6"/>
  <c r="A18" i="27" s="1"/>
  <c r="A19" i="17" s="1"/>
  <c r="D5" i="6"/>
  <c r="C6" i="6"/>
  <c r="A8" i="17" s="1"/>
  <c r="D6" i="6"/>
  <c r="C7" i="6"/>
  <c r="A12" i="17" s="1"/>
  <c r="D7" i="6"/>
  <c r="D4" i="6"/>
  <c r="C4" i="6"/>
  <c r="A6" i="17" s="1"/>
  <c r="A14" i="6"/>
  <c r="A33" i="17" s="1"/>
  <c r="A15" i="6"/>
  <c r="A34" i="17" s="1"/>
  <c r="A16" i="6"/>
  <c r="A17" i="6"/>
  <c r="A13" i="6"/>
  <c r="A12" i="6"/>
  <c r="A11" i="6"/>
  <c r="A9" i="6"/>
  <c r="A10" i="6"/>
  <c r="A8" i="6"/>
  <c r="A7" i="6"/>
  <c r="A6" i="6"/>
  <c r="A4" i="6"/>
  <c r="G35" i="3"/>
  <c r="G34" i="3"/>
  <c r="G33" i="3"/>
  <c r="G32" i="3"/>
  <c r="G31" i="3"/>
  <c r="G29" i="3"/>
  <c r="G30" i="3"/>
  <c r="G28" i="3"/>
  <c r="G27" i="3"/>
  <c r="G26" i="3"/>
  <c r="G25" i="3"/>
  <c r="G24" i="3"/>
  <c r="G23" i="3"/>
  <c r="G22" i="3"/>
  <c r="G21" i="3"/>
  <c r="G20" i="3"/>
  <c r="G19" i="3"/>
  <c r="G18" i="3"/>
  <c r="G17" i="3"/>
  <c r="G14" i="3"/>
  <c r="G13" i="3"/>
  <c r="G12" i="3"/>
  <c r="G11" i="3"/>
  <c r="G10" i="3"/>
  <c r="G8" i="3"/>
  <c r="G9" i="3"/>
  <c r="G6" i="3"/>
  <c r="G7" i="3"/>
  <c r="G5" i="3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D25" i="20" l="1"/>
  <c r="F30" i="23"/>
  <c r="D36" i="20"/>
  <c r="F40" i="23" s="1"/>
  <c r="B26" i="18"/>
  <c r="D19" i="20"/>
  <c r="F19" i="23" s="1"/>
  <c r="B25" i="18"/>
  <c r="B39" i="17"/>
  <c r="B41" i="18" s="1"/>
  <c r="B23" i="17"/>
  <c r="B22" i="17"/>
  <c r="B21" i="17"/>
  <c r="B24" i="17"/>
  <c r="B30" i="17"/>
  <c r="B27" i="17"/>
  <c r="B25" i="17"/>
  <c r="B3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msti</author>
  </authors>
  <commentList>
    <comment ref="I3" authorId="0" shapeId="0" xr:uid="{A8C0232D-12D0-4FAE-990D-727FB82AFEC0}">
      <text>
        <r>
          <rPr>
            <b/>
            <sz val="9"/>
            <color indexed="81"/>
            <rFont val="Tahoma"/>
            <family val="2"/>
          </rPr>
          <t>msti:</t>
        </r>
        <r>
          <rPr>
            <sz val="9"/>
            <color indexed="81"/>
            <rFont val="Tahoma"/>
            <family val="2"/>
          </rPr>
          <t xml:space="preserve">
Sirven para conocer la equivalencia de distancias del mapa con respecto a la realidad</t>
        </r>
      </text>
    </comment>
    <comment ref="J3" authorId="0" shapeId="0" xr:uid="{58929AC9-EA50-4A8C-AFCF-60F2E197F4E7}">
      <text>
        <r>
          <rPr>
            <b/>
            <sz val="9"/>
            <color indexed="81"/>
            <rFont val="Tahoma"/>
            <family val="2"/>
          </rPr>
          <t>msti:</t>
        </r>
        <r>
          <rPr>
            <sz val="9"/>
            <color indexed="81"/>
            <rFont val="Tahoma"/>
            <family val="2"/>
          </rPr>
          <t xml:space="preserve">
Información relevante de donde proviene el dato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FAADC0-F403-4F35-B656-340B7BC87C3D}" keepAlive="1" name="Consulta - Tabla3" description="Conexión a la consulta 'Tabla3' en el libro." type="5" refreshedVersion="0" background="1">
    <dbPr connection="Provider=Microsoft.Mashup.OleDb.1;Data Source=$Workbook$;Location=Tabla3;Extended Properties=&quot;&quot;" command="SELECT * FROM [Tabla3]"/>
  </connection>
</connections>
</file>

<file path=xl/sharedStrings.xml><?xml version="1.0" encoding="utf-8"?>
<sst xmlns="http://schemas.openxmlformats.org/spreadsheetml/2006/main" count="1904" uniqueCount="846">
  <si>
    <t>CONTENIDOS</t>
  </si>
  <si>
    <t>Tabla 1. Inventario de Información</t>
  </si>
  <si>
    <t>Preliminar</t>
  </si>
  <si>
    <t>Tabla 2. Matriz de sistematización de potencialidades</t>
  </si>
  <si>
    <t>Diagnóstico</t>
  </si>
  <si>
    <t xml:space="preserve">Tabla 3. Matriz de sistematización de problemas </t>
  </si>
  <si>
    <t>Tabla 4. Herramienta para la priorización de potencialidades</t>
  </si>
  <si>
    <t>Tabla 5. Herramienta para la priorización de problemas</t>
  </si>
  <si>
    <t>Tabla 6. Matriz de potencialidad con prioridad alta o media con sus desafíos de gestión</t>
  </si>
  <si>
    <t>Tabla 7. Matriz de problemas con prioridad alta o media con sus desafíos de gestión</t>
  </si>
  <si>
    <t>Tabla 8. Visión de desarrollo</t>
  </si>
  <si>
    <t>Propuesta</t>
  </si>
  <si>
    <t>Tabla 9. Objetivos de desarrollo</t>
  </si>
  <si>
    <t>Tabla 10. Análisis funcional cantonal y parroquial</t>
  </si>
  <si>
    <t>Tabla 11. Definición de objetivos, políticas, metas e indicadores.</t>
  </si>
  <si>
    <t>Tabla 12. Definición de planes programas y proyectos</t>
  </si>
  <si>
    <t>Tabla 13. Alineación, agendas nacionales para la igualdad, planificación territorial diferenciada, agendas de coordinación zonal</t>
  </si>
  <si>
    <t xml:space="preserve">Tabla 14. Matriz de consolidación de la fase de propuesta </t>
  </si>
  <si>
    <t>Matriz de reporte SIGAD</t>
  </si>
  <si>
    <t>SIGAD</t>
  </si>
  <si>
    <t>Tabla 15. Definición de iniciativas, objetivos y mecanismos de articulación</t>
  </si>
  <si>
    <t>Gestión</t>
  </si>
  <si>
    <t>Tabla 16. Formas de gestión nivel provincial y cantonal</t>
  </si>
  <si>
    <r>
      <t xml:space="preserve">Tabla 1. </t>
    </r>
    <r>
      <rPr>
        <sz val="11"/>
        <color theme="1"/>
        <rFont val="Aptos Narrow"/>
        <family val="2"/>
        <scheme val="minor"/>
      </rPr>
      <t>Inventario de Información</t>
    </r>
  </si>
  <si>
    <t>Código</t>
  </si>
  <si>
    <t>Temática</t>
  </si>
  <si>
    <t>Tipo de información (cartográfica, documentos, imágenes, fotos, otros)</t>
  </si>
  <si>
    <t xml:space="preserve"> Nombre del archivo</t>
  </si>
  <si>
    <t>Descripción del archivo</t>
  </si>
  <si>
    <t>Formato de información (.doc, xls, shp….)</t>
  </si>
  <si>
    <t>Unidad del GAD responsable de la información</t>
  </si>
  <si>
    <t>Presentación análoga (impreso) o digita;</t>
  </si>
  <si>
    <t xml:space="preserve">Escala de información </t>
  </si>
  <si>
    <t>Metadato (S/N)</t>
  </si>
  <si>
    <t>Memoria técnica (S/N)</t>
  </si>
  <si>
    <t>Fuente de información: Quién genera la información, año)</t>
  </si>
  <si>
    <t>Disponibilidad al público (S/N)</t>
  </si>
  <si>
    <t>Ubicación en repositorio (Ruta y nombre del archivo con la nueva codificación confrme a sistemas)</t>
  </si>
  <si>
    <t>CB</t>
  </si>
  <si>
    <t>Cartografía Base</t>
  </si>
  <si>
    <t>cartografía</t>
  </si>
  <si>
    <t>shp</t>
  </si>
  <si>
    <t>digital</t>
  </si>
  <si>
    <t>no</t>
  </si>
  <si>
    <t>AH</t>
  </si>
  <si>
    <t>Asentamientos Humano</t>
  </si>
  <si>
    <t>BA</t>
  </si>
  <si>
    <t>Biofísico - Ambiental</t>
  </si>
  <si>
    <t>SC</t>
  </si>
  <si>
    <t>Sociocultural</t>
  </si>
  <si>
    <t>EP</t>
  </si>
  <si>
    <t>Económico Productivo</t>
  </si>
  <si>
    <t>PI</t>
  </si>
  <si>
    <t>Político Institucional.</t>
  </si>
  <si>
    <t>OI</t>
  </si>
  <si>
    <t>Otra Información</t>
  </si>
  <si>
    <r>
      <rPr>
        <b/>
        <sz val="11"/>
        <rFont val="Aptos Narrow"/>
        <family val="2"/>
        <scheme val="minor"/>
      </rPr>
      <t xml:space="preserve">Tabla 2. </t>
    </r>
    <r>
      <rPr>
        <sz val="11"/>
        <rFont val="Aptos Narrow"/>
        <family val="2"/>
        <scheme val="minor"/>
      </rPr>
      <t>Matriz de sistematización de potencialidades</t>
    </r>
  </si>
  <si>
    <t>MATRIZ DE SISTEMATIZACIÓN DE POTENCIALIDADES</t>
  </si>
  <si>
    <t>INICIO</t>
  </si>
  <si>
    <t>Componente</t>
  </si>
  <si>
    <t>Potencialidad</t>
  </si>
  <si>
    <t>Desafío</t>
  </si>
  <si>
    <t>Desafío largo plazo</t>
  </si>
  <si>
    <t>Desafío de gestión</t>
  </si>
  <si>
    <t>Competencia</t>
  </si>
  <si>
    <t>BIOFÍSICO</t>
  </si>
  <si>
    <t>Presencia de diversidad de paisajes y recursos naturales.</t>
  </si>
  <si>
    <t>Establecer estrategias de restauración y conservación de los paisajes naturales que permitan potencializar actividades ecoturisticas.</t>
  </si>
  <si>
    <t>Coordinar con el GAD Cantonal el mantenimiento de los diferentes recorridos con destino a los diversos atractivos turisticos naturales, garantizando el fácil y seguro recorrido.</t>
  </si>
  <si>
    <t>Competencia de GAD Municipal (Artículo 55 h) del COOTAD)                                           Competencia de GAD Parroquial (Articulo 65 d) del COOTAD)</t>
  </si>
  <si>
    <t>Disponibilidad de fuentes de agua en la parroquia (vertientes y quebradas)</t>
  </si>
  <si>
    <t>Restaurar y aumentar el caudal de las fuentes de agua, para garantizar la disponibilidad del recursos hídrico para los habitantes de la parroquia.</t>
  </si>
  <si>
    <t>Competencia de GAD Municipal (Artículo 55 d) del COOTAD)                                           Competencia de GAD Parroquial (Articulo 65 d) del COOTAD)</t>
  </si>
  <si>
    <t>Declaratoria de Áreas de Conservación Municipal de Uso Sostenibles  que permite el cuidado, protección y restauración de áreas naturales.</t>
  </si>
  <si>
    <t>Promover la Conservación de árboles nativos, árboles endémicos y de la Biodiversidad (Flora y Fauna) de la parroquia, logrando la sostenibilidad de los recursos naturales.</t>
  </si>
  <si>
    <t>Propiciar actividades de restauración forestal en zonas degradas y de importancia hídrica para la población.</t>
  </si>
  <si>
    <t>ASENTAMIENTOS HUMANOS, MOVILIDAD Y ENERGÍA</t>
  </si>
  <si>
    <t>Se cuenta con un proyecto definitivo que permitirá el asfaltado del tramo de la vía que conecta a la cabecera parroquial con la vía Panamericana.</t>
  </si>
  <si>
    <t>Lograr el asfaltado total de la vía principal que permita una óptima conectividad y accesibilidad vial de la parroquia.</t>
  </si>
  <si>
    <t>Impulsar la suscripción de un convenio de cooperación entre el Gad Parroquial y el Gad Provincial, para el asfaltado de un tramo de la vía de acceso a la parroquia Zambi.</t>
  </si>
  <si>
    <t>Competencia de GAD Municipal (Artículo 55 del COOTAD)                                           Competencia de GAD Parroquial (Artículo 65 del COOTAD)   Competencia de GAD Provincial (Artículo 42 del COOTAD)</t>
  </si>
  <si>
    <t>Presencia de la vía principal que conecta dos provincias (Loja y el Oro), facilitando el transporte de bienes y servicios.</t>
  </si>
  <si>
    <t>Potencializar el comercio por medio de la conectividad vial Intraprovincial, para reactivación económica de la parroquia.</t>
  </si>
  <si>
    <t>Incentivar el trabajo interinstitucional con el Gad parroquial de Guayquichuma y el Gad Provincial para fortalecer la conectividad vial y el intercambio de productos.</t>
  </si>
  <si>
    <t>SOCIO CULTURAL</t>
  </si>
  <si>
    <t>Disponibilidad de lugares para propiciar el ecoturismo. (Inguna, la Chora, San José, Quebrada el Verde, puente patrimonial)</t>
  </si>
  <si>
    <t>Consolidar la promoción de los diferentes atractores turisticos impulsando la economía de la parroquia.</t>
  </si>
  <si>
    <t>Desarrollar el inventario de los diferentes atractivos turísticos, con la finalidad de diseñar e implementar de manera efectivas las rutas de recorrido turístico en articulación con los diferentes sectores de la sociedad civil.</t>
  </si>
  <si>
    <t>Competencia de GAD Municipal (Artículo 55 h) del COOTAD)            Competencia de GAD Parroquial     (Articulo 65 f) del COOTAD)</t>
  </si>
  <si>
    <t>Desarrollo del Festival de la Piña de Oro.</t>
  </si>
  <si>
    <t>Conservar y potencializar la identidad cultural de la parroquia.</t>
  </si>
  <si>
    <t>Ejecutar anualmente el Festival de la piña de Oro para fortalecer la identidad sociocultural de los habitantes de la parroquia.</t>
  </si>
  <si>
    <t>Contar con Infraestructura pública (deportiva y recreativa).</t>
  </si>
  <si>
    <t>Fortalecer el tejido social de la parroquia fomentando la cultura, recreación, el deporte, generando espacios de convivencia social debidamente planeados.</t>
  </si>
  <si>
    <t>Coordinar con el Gad Cantonal y representantes barriales, el mantenimiento constante de los espacios públicos que garantice el disfrute y convivencia social.</t>
  </si>
  <si>
    <t>Competencia de GAD Municipal (Artículo 55 g) h) del COOTAD)                                           Competencia de GAD Parroquial (Articulo 65 b) del COOTAD)</t>
  </si>
  <si>
    <t>Desarrollo de Festividades religiosas</t>
  </si>
  <si>
    <t>Conservar las tradiciones y constumbres, fortaleciendo la identidad religiosa de la parroquia.</t>
  </si>
  <si>
    <t>Punto Digital Gratuito "Zambi", que brinda varios servicios que integran a la sociedad, fomentando el constante aprendizaje y promoviendo el buen uso del tiempo libre.</t>
  </si>
  <si>
    <t>Fortalecer el aprendizaje continuo, destrezas y habilidades de los diferentes grupos sociales para el desarrollo integral de la parroquia.</t>
  </si>
  <si>
    <t>Incentivar la participación de los diferentes grupos sociales en los diversos talleres, capacitaciones y actividades que promueven el constante aprendizaje y fortalece el desarrollo social.</t>
  </si>
  <si>
    <t>Competencia de GAD Parroquial     (Art. 65 literal b) y h) del COOTAD)</t>
  </si>
  <si>
    <t>Existencia de número considerable de profesionales locales.</t>
  </si>
  <si>
    <t>Consolidar la participación activa de los  profesionales de la parroquia en las instancias del sector público.</t>
  </si>
  <si>
    <t>Involucrar a los profesionales locales en los procesos de toma de decisiones.</t>
  </si>
  <si>
    <t>Competencia de GAD Parroquial     (Art. 65 literal h) del COOTAD)</t>
  </si>
  <si>
    <t>ECONÓMICO PRODUCTIVO</t>
  </si>
  <si>
    <t>Suelos con aptitud agricola para la producción diversificada (café, guineo, piña, citricos, etc)</t>
  </si>
  <si>
    <t>Garantizar la productividad agricola, en base a las diferentes clases agroecológicas para el correcto rendimiento y utilización de la tierra.</t>
  </si>
  <si>
    <t>Competencia de GAD Parroquial (Art. 65 literal d) del COOTAD)</t>
  </si>
  <si>
    <t>Presencia de Huertos Familiares en las diferentes parcelas de los habitantes.</t>
  </si>
  <si>
    <t>Constituir los huertos familiares, como una alternativa de producción sustentable, fortaleciendo la soberanía alimentaria, nutrición, salud y seguridad económica.</t>
  </si>
  <si>
    <t xml:space="preserve">Potencializar la implantación de huertos familiares, para la obtención de productos de calidad y como inicativa para mejorar la soberania alimentaria, con la colaboración del GAD Municipal. </t>
  </si>
  <si>
    <t>Competencia de GAD Municipal (Artículo 55 h) del COOTAD)            Competencia de GAD Parroquial     (Articulo 65 d) del COOTAD)</t>
  </si>
  <si>
    <t>Se cuenta con proyectos de autoconsumo (crianza de pollos, tilapias, etc.)</t>
  </si>
  <si>
    <t>Establecer los proyectos de autoconsumo como una estrategia económica productiva, que permita el autoabastecimiento y la generación de fuentes de empleo amigables con el medio ambiente.</t>
  </si>
  <si>
    <t xml:space="preserve">Incentivar a los productores y a la comunidad en general al desarrollo de actividades para fomentar el autoconsumo familiar, con el apoyo del GAD Municipal y GAD Provincial. </t>
  </si>
  <si>
    <t>Competencia de GAD Provincial (Artículo 55 h) del COOTAD)            Competencia de GAD Parroquial     (Articulo 65 d) del COOTAD)</t>
  </si>
  <si>
    <t>POLÍTICO INSTITUCIONAL</t>
  </si>
  <si>
    <t>Disponibilidad de Presupuesto Participativo.</t>
  </si>
  <si>
    <t>Aplicar una ordenanza municipal que permita distribuir equitativamente los presupuestos participativos para la parroquias rurales.</t>
  </si>
  <si>
    <t xml:space="preserve">Gestionar con el GAD Municipal de Catamayo, la aplicabilidad del presupuesto participativo en la parroquia. </t>
  </si>
  <si>
    <t>Competencia de GAD Parroquial     (Articulo 65 d) del COOTAD)</t>
  </si>
  <si>
    <t>Participación activa y democrática de la ciudadanía en toma de decisiones.</t>
  </si>
  <si>
    <t xml:space="preserve">Consolidar a la parroquia Zambi como un territorio de planificación territorial participativa. </t>
  </si>
  <si>
    <t xml:space="preserve">Promover la participación ciudadana, mediante invitaciones a reuniones y talleres que se generen en la parroquia. </t>
  </si>
  <si>
    <r>
      <rPr>
        <b/>
        <sz val="11"/>
        <rFont val="Aptos Narrow"/>
        <family val="2"/>
        <scheme val="minor"/>
      </rPr>
      <t>Tabla 3.</t>
    </r>
    <r>
      <rPr>
        <sz val="11"/>
        <rFont val="Aptos Narrow"/>
        <family val="2"/>
        <scheme val="minor"/>
      </rPr>
      <t xml:space="preserve"> Matriz de sistematización de problemas </t>
    </r>
  </si>
  <si>
    <t>MATRIZ DE SISTEMATIZACIÓN DE PROBLEMAS</t>
  </si>
  <si>
    <t>Problema</t>
  </si>
  <si>
    <t>BIOFISICO</t>
  </si>
  <si>
    <t>Contaminación del aire por la presencia de polvo en la parte urbana y en la vía principal que conecta a la cabecera parroquial.</t>
  </si>
  <si>
    <t>Gestionar el asfaltado de la vía principal para evitar la emisión de particulas sólidas (polvo) mejorando la calidad del aire.</t>
  </si>
  <si>
    <t>Promover la instalación de aspersores de agua que evite la suspensión de particulas de polvo, principalmente en los sectores consolidados.</t>
  </si>
  <si>
    <t xml:space="preserve">                                        Competencia de GAD Parroquial (Articulo 65 d) del COOTAD)</t>
  </si>
  <si>
    <t>Contaminación del suelo por inadecuada disposición de basura por la falta de concientización ambiental.</t>
  </si>
  <si>
    <t>Lograr conciencia ambiental en los habitantes promoviendo la cuidado y conservación de los recursos naturales.</t>
  </si>
  <si>
    <t>Gestionar con el Gad Municipal y el MAATE, la ejecución de taller de concientización ambiental.</t>
  </si>
  <si>
    <t>Falta de reforestación en cuencas hidricas</t>
  </si>
  <si>
    <t>Consolidar un proceso de reforestación que permita la repoblación de los bosques que conforman las cuencas hidricas.</t>
  </si>
  <si>
    <t>Gestionar con el Gad Municipal, MAATE y Gobierno Provincial la ejecución de actividades anuales de restauración forestal de las cuencas hídricas.</t>
  </si>
  <si>
    <t>Presencia de Incendios Forestales.</t>
  </si>
  <si>
    <t>Prevenir la pérdida de la cobertura vegetal y por ende de la biodiversidad de la parroquia, consolidando actividades preventivas.</t>
  </si>
  <si>
    <t>Gestionar con el MAATE, capacitaciones referentes al manejo adecuado del fuego (quemas agricolas), previniendo la generación de incendios forestales</t>
  </si>
  <si>
    <t>Competencia de GAD Parroquial (Articulo 65 d) del COOTAD)                  Competencia de GAD Municipal (Art. 55 literal m) del COOTAD)</t>
  </si>
  <si>
    <t>ASENTAMIENTOS HUMANOS, MOVILIDAD Y ENERGIA</t>
  </si>
  <si>
    <t>Falta de dotación de agua potable, para el consumo humano, lo que afecta a la salud de la población.</t>
  </si>
  <si>
    <t>Asegurar la dotación de agua potable en toda la parroquia (en cantidad y calidad) para el consumo humano.</t>
  </si>
  <si>
    <t>Coordinar la ejecución de estudios técnicos para determinar las intervenciones de adecuación y/o reconstrucción de los sistemas de agua potable de la parroquia, con el GAD Municipal.</t>
  </si>
  <si>
    <t>Competencia de GAD Parroquial (Art. 65 b) y h) del COOTAD)                  Competencia de GAD Municipal (Art. 55 literal d) del COOTAD)</t>
  </si>
  <si>
    <t>Falta de alumbrado público en los accesos a los barrios y demas infraestructura pública.</t>
  </si>
  <si>
    <t>Lograr el abastecimiento de energía a todos los equipamientos públicos de la parroquia, pora garantizar la seguridad de la población.</t>
  </si>
  <si>
    <t>Gestionar con la Empresa Eléctrica la dotación del servicio de alumbrado público, en los sector priorizados participativamente por la parroquia.</t>
  </si>
  <si>
    <t>Competencia de GAD Parroquial (Art. 65 b) y h) del COOTAD)                  Competencia de GAD Municipal (Art. 55 literal m) del COOTAD)</t>
  </si>
  <si>
    <t>Falta de alcantarillado que permita el adecuado sanemiento ambiental.</t>
  </si>
  <si>
    <t>Contar con un eficiente sistema de alcantarillado, para preservar la salud de los moradores.</t>
  </si>
  <si>
    <t>Gestionar con el GAD Cantonal de Catamayo, la ejecución de los sistemas de tratamiento de agua servidas para los diferentes sectores consolidados.</t>
  </si>
  <si>
    <t>Competencia de GAD Municipal (Artículo 55 d) del COOTAD)                                           Competencia de GAD Parroquial (Articulo 65 h) del COOTAD)</t>
  </si>
  <si>
    <t>Falta de mantenimiento vial, que permita la optima conectividad a nivel parroquial.</t>
  </si>
  <si>
    <t>Contar con infraestructura vial, que fortalezca la conectividad de los diferentes barrios de la parroquia.</t>
  </si>
  <si>
    <t>Coordinar con otras instituciones del sector público el mantenimiento vial intraparroquial,  con la finalidad de mejorar la accesibilidad.</t>
  </si>
  <si>
    <t>Competencia de GAD Parroquial (Artículo 65 c) del COOTAD)        Competencia de GAD Provincial (Artículo 42 b) del COOTAD)</t>
  </si>
  <si>
    <t>Deficiente Cobertura de recolección de basura en todos los barrios.</t>
  </si>
  <si>
    <t xml:space="preserve">Establecer un modelo de prácticas ambientales de recolección de basura, e incrementar la cobertura del servicio de recolección para incentivar a la población al cuidado del medio ambiente. </t>
  </si>
  <si>
    <t>Coordinar con el GAD Cantonal de Catamayo, la ampliación del horario del servicio de recolección de basura con la finalidad de ampliar la cobertura.</t>
  </si>
  <si>
    <t>Competencia de GAD Municipal (Artículo 55 d) del COOTAD)                                           Competencia de GAD Parroquial (Articulo 65 d)) del COOTAD</t>
  </si>
  <si>
    <t>Sistema de Tratamiento de agua residuales eneficiente y obsoleto.</t>
  </si>
  <si>
    <t xml:space="preserve">Construir la Planta de Tratamiento de aguas Residuales considerando los criterios técnicos, normativos y de calidad ambiental, que garantice la conservación del agua y del medio ambiente. </t>
  </si>
  <si>
    <t>Coordinar con el Gad Cantonal y el Ministerio del Ambiente la elaboración de los estudios técnicos que permita la construcción de la Planta de Tratamiento de aguas residuales.</t>
  </si>
  <si>
    <t>Competencia de GAD Municipal (Artículo 55 d) del COOTAD)                                           Competencia de GAD Parroquial (Articulo 65 d)y h) del COOTAD)</t>
  </si>
  <si>
    <t>Inexistencia de señaletica y denominación en las diferentes vias públicas.</t>
  </si>
  <si>
    <t>Lograr la implementación de señalización y denominación de las vias, que permita regular y canalizar el tránsito de vehículos y peatones, así como proporcionar información de referencias.</t>
  </si>
  <si>
    <t>Promover el trabajo interinstitucional con el Gad Municipal, para la dotación de señaletica necesaria para la seguridad y denominción vial, principalmente cabecera parroquial.</t>
  </si>
  <si>
    <t>Competencia de GAD Municipal (Artículo 55 f) del COOTAD)                                           Competencia de GAD Parroquial (Articulo 65  c) del COOTAD)</t>
  </si>
  <si>
    <t>Inexistente infrestructura vial que permita reducir la velocidad de los vehiculos pesados.</t>
  </si>
  <si>
    <t>Garantizar la seguridad vial en  la parroquia y prevenir accidentes de tránsito.</t>
  </si>
  <si>
    <t>Implementar reductores de velocidad en coordinación con las autoridades competentes, preferencialmente en los sectores conflictivos para el transito vehicular.</t>
  </si>
  <si>
    <t>Falta de Regeneración urbana</t>
  </si>
  <si>
    <t>Implementación de un proyecto de regeneración urbana integral en la cabecera parroquial, para lograr el desarrollo sustentable de la parroquia.</t>
  </si>
  <si>
    <t>Gestionar con el Gad Municipal el diseño de una propuesta de regeneración urbana en el centro parroquial, con la finalidad de potencializar los servicios y espacios públicos.</t>
  </si>
  <si>
    <t>Competencia de GAD Municipal (Artículo 55 g) del COOTAD)                                           Competencia de GAD Parroquial (Articulo 65  b) del COOTAD)</t>
  </si>
  <si>
    <t>Falta de implementos de seguridad comunitaria (cámaras de seguridad, botón de pánico y vehículo)</t>
  </si>
  <si>
    <t>Consolidar a Zambi como una parroquia segura que permiten salvaguardar la integridad personal y los derechos de los ciudadanos.</t>
  </si>
  <si>
    <t>Gestionar con el Ministerio del Interior la implementación de equipos que promuevan el efectivo accionar del personal policial.</t>
  </si>
  <si>
    <t>Existencia de pocos insumos e implementos y profesionales especializados, en el Puesto de salud Zambi.</t>
  </si>
  <si>
    <t>Disponer con un Centro de Salud que cuente con los servicios prioritarios para todos los grupos sociales de la parroquia.</t>
  </si>
  <si>
    <t>Promover  la salud dentro de la parroquia en coordinación con el Ministerio de Salud, que permita precautelar la atención a tiempo y prevenir enfermedades.</t>
  </si>
  <si>
    <t>Competencia de GAD Parroquial     (Articulo 65 h), del COOTAD)</t>
  </si>
  <si>
    <t>Existe un considerable número de personas adultas y adultas mayores con discapacidad, predominantemente intelectual, fisica y visual, y la parroquia ya no cuenta con un Centro Diurno, por falta de recursos.</t>
  </si>
  <si>
    <t>Contar con un Centro de atención prioritaria, para que acoja a todo tipo de personas y de todas las edades que se encuentren en estado de vulnerbilidad, para que se reconozcan sus derechos.</t>
  </si>
  <si>
    <t>Coordinar con el Gad Municipal de Catamayo y El MIES la implementación de personal y de un espacio adecuado para brindar apoyo a los grupos de atención prioritaria.</t>
  </si>
  <si>
    <t xml:space="preserve"> Competencia del MIES, GAD Municipal (Artículo 55 g) del COOTAD)            Competencia de GAD Parroquial     (Articulo 65 h), del COOTAD)</t>
  </si>
  <si>
    <t>Falta de Cobertura celular</t>
  </si>
  <si>
    <t>Logar la comunicación continua en todos los sectores de la parroquia.</t>
  </si>
  <si>
    <t>Gestionar en base a la Ordenanza Municipal disponible, la diversificación del servicio celular.</t>
  </si>
  <si>
    <t>Falta de atractivos turisticos, que promocione la visita a parroquia y por ende potencie su economía.</t>
  </si>
  <si>
    <t>Contar con un atractor Turistico en el sector de la Cascada La Inguna, de manera mancomunada con el Gad Parroquial Guayquichuma, para potenciar el turismo y la economía de ambas parroquias ya que se encuentra en el limite de las dos parroquias.</t>
  </si>
  <si>
    <t>Desarrollar un proyecto Turístico, de manera conjunta con el Gad Parroquial Guyquichuma y el Gad Cantonal, que potenciará al sector turistico.</t>
  </si>
  <si>
    <t>Competencia de GAD Municipal (Art. 55 literal g) y h) del COOTAD)            Competencia de GAD Parroquial     (Art. 65 literal b) del COOTAD)</t>
  </si>
  <si>
    <t>Falta de mantenimiento y adecuación del cementerios parroquial.</t>
  </si>
  <si>
    <t>Fortalecer la cohesión social de la parroquia generando espacios de convivencia social debidamente planeados para fomentar el deporte, recreación y cultura.</t>
  </si>
  <si>
    <t>Realizar mantenimiento y adecuaciones a las diferentes infraestructuras públicas que lo requieran garantizando brindar  espacios de calidad, en coordinación con el Gad Cantonal y representantes barriales.</t>
  </si>
  <si>
    <t>Infraestructura fisica de la Unidad de Policia Comunitaria (UPC) y Tenencia Politica en condiciones regulares y sin legalidad.</t>
  </si>
  <si>
    <t>Promover la legalización del terreno donde se encuentra implantada la Unidad de Policia Comunitaria en coordinación con Gad Municipal.</t>
  </si>
  <si>
    <t>Competencia de GAD Municipal (Art. 55 literal g) y h) del COOTAD)            Competencia de GAD Parroquial     (Art. 65 literal h) del COOTAD)</t>
  </si>
  <si>
    <t>Falta de fortalecimiento en las actividades tradicionales y culturales que permita la cohesión social de los moradores.</t>
  </si>
  <si>
    <t>Lograr una integración social óptima para el desarrollo integral de los moradores de la parroquia Zambi</t>
  </si>
  <si>
    <t>Fortalecer el desarrollo social  a traves de la realización de actividades y talleres de carácter social, cultural y deportivo en coordinación con el Gad Municipal de Catamayo, la prefectura de Loja y organizaciones locales.</t>
  </si>
  <si>
    <t>Competencia de GAD Municipal (Art. 55 literal h) y h) del COOTAD)            Competencia de GAD Parroquial     (Art. 65 literal b) del COOTAD)</t>
  </si>
  <si>
    <t>Pérdida de predisposición e incentivo de los moradores de la parroquia en organizarse para el desarrollo de actividades en beneficio del bien común (desarrollo de mingas).</t>
  </si>
  <si>
    <t>Establecer las Mingas Comunitarias como el principal medio de organización social de la parroquia Zambi.</t>
  </si>
  <si>
    <t>Lograr en conjunto con autoridades locales y representantes barriales, la participación activa de los moradores en los diferentes  trabajos comunitarios  en beneficio del desarrollo integral de la parroquia.</t>
  </si>
  <si>
    <t>Competencia de GAD Parroquial (Art. 65 literal f) del COOTAD</t>
  </si>
  <si>
    <t>Falta de técnificación y/o máquinaria agricola para el fomento productivo.</t>
  </si>
  <si>
    <t>Contar con máquinaria agricola para brindar apoyo a los agricultores, para fomentar el desarrollo productivo.</t>
  </si>
  <si>
    <t>Gestionar con el MAG y con la prefectura la adquisición en comodato de una máquinaria agricola, para apoyar al sector agricola.</t>
  </si>
  <si>
    <t xml:space="preserve">   Competencia de GAD Parroquial (Art. 65 literal d) del COOTAD)</t>
  </si>
  <si>
    <t>No se cuenta con asociaciones, emprendimientos ni ferias agricolas que fomenten el desarrollo económico productivo de la parroquia.</t>
  </si>
  <si>
    <t>Promover la consolidación de organizaciones productivas mediante el desarrollo de ferias o espacios de comercialización de productos.</t>
  </si>
  <si>
    <t>Desarrollar un sistema de comercialización sostenible con coordinación con el GAD Municipal.</t>
  </si>
  <si>
    <t xml:space="preserve">Competencia de GAD Parroquial (Artículo 65, literal d) del COOTAD   </t>
  </si>
  <si>
    <t>No existe ninguna organización o Junta de riego, que maneje de forma eficiente el uso del agua para las actividades agricolas.</t>
  </si>
  <si>
    <t>Establecer sistemas de riego técnicados, para el aumento significativo de la producción y para el uso eficiente del agua.</t>
  </si>
  <si>
    <t>Incentivar a los agricultores para la creación de sistemas de riego técnificado.</t>
  </si>
  <si>
    <t>Nula industrialización de la materia prima disponible en la parroquia.</t>
  </si>
  <si>
    <t>Implementar infraestructura y mecanismos para transformar la materia prima que produce la parroquia.</t>
  </si>
  <si>
    <t>Gestionar en conjunto con el MAG un inventario de productos con potencial para ser industrializado y comercializado.</t>
  </si>
  <si>
    <t>Presencia de Plagas que afectan a los cultivos.</t>
  </si>
  <si>
    <t>Lograr el control de plagas, mejorando la producción y comercialización agricola en la parroquia.</t>
  </si>
  <si>
    <t>Coordinar en conjunto con el MAG, capacitaciones para agricultores para el manejo y erradicación de plagas que afectan a los cultivos.</t>
  </si>
  <si>
    <t>Asignación de Limitados Recursos por parte del Estado.</t>
  </si>
  <si>
    <t>Solicitar a CONAGOPARE para que, en el marco de sus competencias, desarrolle un plan de acción ante eventualidades presupuestarias.</t>
  </si>
  <si>
    <t>Coordinar con el GAD Municipal de Catamayo una ordenanza que permita al GAD Parroquial obtener recursos provenientes de impuestos y tributos.</t>
  </si>
  <si>
    <t>Misión de CONAGOPARE.     Competencia de GAD Parroquial (Artículo 65 a) del COOTAD)       Competencia de GAD Municipal (Artículo 55 e) del COOTAD)</t>
  </si>
  <si>
    <t>Reducida cooperación Internacional por la falta de un programa o paquete de proyectos</t>
  </si>
  <si>
    <t>Disponer de un paquete de proyectos, para ser presentados a instancias internacionales y nacionales.</t>
  </si>
  <si>
    <t>Proponer (en conjunto con el GAD Municipal y GAD Provincial) proyectos que promuevan el desarrollo sostenible de la parroquia El Tambo</t>
  </si>
  <si>
    <t>Competencia de GAD Parroquial (Artículo 65 g) del COOTAD)   Competencia de GAD Municipal (Artículo 55 n) del COOTAD)              Competencia de GAD Provincial (Artículo 42 g) del COOTAD)</t>
  </si>
  <si>
    <t>Falta de personal técnico capacitado en la institución parroquial</t>
  </si>
  <si>
    <t xml:space="preserve">Gestionar con CONAGOPARE y GAD Municipal de Catamayo con la finalidad de obtener apoyo en temas técnicos. </t>
  </si>
  <si>
    <t xml:space="preserve">Contratar los servicios de personal técnico capacitado que permita cumplir con las funciones y atribuciones que tiene el GAD Parroquial de acuerdo con la normativa vigente. </t>
  </si>
  <si>
    <t>Misión de CONAGOPARE.       Competencia de GAD Parroquial (Artículo 65 a) del COOTAD)</t>
  </si>
  <si>
    <t xml:space="preserve">Establecer un mecanismo de gestión de proyectos, que permitan el desarrollo social y económico de la parroquia. </t>
  </si>
  <si>
    <t xml:space="preserve">Generar y/o consolidar un banco de proyectos a través de consultorias o convenios con universidades o institutos tecnológicos </t>
  </si>
  <si>
    <t xml:space="preserve">Competencia de GAD Parroquial (Artículo 65 b) del COOTAD)  </t>
  </si>
  <si>
    <r>
      <rPr>
        <b/>
        <sz val="10"/>
        <color theme="1"/>
        <rFont val="Arial"/>
        <family val="2"/>
      </rPr>
      <t xml:space="preserve">Tabla 4. </t>
    </r>
    <r>
      <rPr>
        <sz val="10"/>
        <color theme="1"/>
        <rFont val="Arial"/>
        <family val="2"/>
      </rPr>
      <t>Herramienta para la priorización de potencialidades</t>
    </r>
  </si>
  <si>
    <t>CRITERIOS DE PRIORIZACIÓN</t>
  </si>
  <si>
    <t>C1                     (Apoyo de Sectores Involucrados)</t>
  </si>
  <si>
    <t>C2            (Urgencia)</t>
  </si>
  <si>
    <t xml:space="preserve">C3                        ( Ámbito Territorial) </t>
  </si>
  <si>
    <t>C4 (Capacidad Institucional)</t>
  </si>
  <si>
    <t>Sumatoria</t>
  </si>
  <si>
    <t>Valoración Total (alta, media, baja)</t>
  </si>
  <si>
    <t>Alta</t>
  </si>
  <si>
    <t>Baja</t>
  </si>
  <si>
    <t>Media</t>
  </si>
  <si>
    <t>ECONOMICO PRODUCTIVO</t>
  </si>
  <si>
    <t>Medio</t>
  </si>
  <si>
    <r>
      <rPr>
        <b/>
        <sz val="10"/>
        <color theme="1"/>
        <rFont val="Arial"/>
        <family val="2"/>
      </rPr>
      <t xml:space="preserve">Tabla 5. </t>
    </r>
    <r>
      <rPr>
        <sz val="10"/>
        <color theme="1"/>
        <rFont val="Arial"/>
        <family val="2"/>
      </rPr>
      <t>Herramienta para la priorización de problemas</t>
    </r>
  </si>
  <si>
    <t>COMPONENTE</t>
  </si>
  <si>
    <t>PROBLEMA</t>
  </si>
  <si>
    <t>C1          (Apoyo de Sectores Involucrados)</t>
  </si>
  <si>
    <t>C2 (Urgencia)</t>
  </si>
  <si>
    <t xml:space="preserve">C3    (Ámbito Territorial) </t>
  </si>
  <si>
    <t>Falta de atractivos turisticos, que promocione la visita a la parroquia y por ende potencie su economía.</t>
  </si>
  <si>
    <r>
      <rPr>
        <b/>
        <sz val="11"/>
        <color theme="1"/>
        <rFont val="Aptos Narrow"/>
        <family val="2"/>
        <scheme val="minor"/>
      </rPr>
      <t xml:space="preserve">Tabla 6. </t>
    </r>
    <r>
      <rPr>
        <sz val="11"/>
        <color theme="1"/>
        <rFont val="Aptos Narrow"/>
        <family val="2"/>
        <scheme val="minor"/>
      </rPr>
      <t>Matriz de Potencialidades con priorización Alta/Media con sus desafios de gestión y a largo plazo.</t>
    </r>
  </si>
  <si>
    <t>POTENCIALIDADES</t>
  </si>
  <si>
    <t xml:space="preserve">PRIORIDAD (alta / media) </t>
  </si>
  <si>
    <t>DESAFÍO DE GESTIÓN</t>
  </si>
  <si>
    <t>DESAFÍO DE LARGO PLAZO</t>
  </si>
  <si>
    <r>
      <rPr>
        <b/>
        <sz val="11"/>
        <color theme="1"/>
        <rFont val="Aptos Narrow"/>
        <family val="2"/>
        <scheme val="minor"/>
      </rPr>
      <t xml:space="preserve">Tabla 7. </t>
    </r>
    <r>
      <rPr>
        <sz val="11"/>
        <color theme="1"/>
        <rFont val="Aptos Narrow"/>
        <family val="2"/>
        <scheme val="minor"/>
      </rPr>
      <t>Matriz de Problemas con priorización Alta/Media con sus desafios de gestión y a largo plazo.</t>
    </r>
  </si>
  <si>
    <t xml:space="preserve"> PROBLEMA</t>
  </si>
  <si>
    <r>
      <rPr>
        <b/>
        <sz val="11"/>
        <color theme="1"/>
        <rFont val="Aptos Narrow"/>
        <family val="2"/>
        <scheme val="minor"/>
      </rPr>
      <t xml:space="preserve">Tabla 8. </t>
    </r>
    <r>
      <rPr>
        <sz val="11"/>
        <color theme="1"/>
        <rFont val="Aptos Narrow"/>
        <family val="2"/>
        <scheme val="minor"/>
      </rPr>
      <t>Visión y Objetivos de Desarrollo</t>
    </r>
  </si>
  <si>
    <t>VISIÓN DE DESARROLLO</t>
  </si>
  <si>
    <t xml:space="preserve">Al año 2027, la parroquia Zambi se desarrolla de manera participativa, con utilización responsable de los recursos naturales, priorizando actividades de conservación en fuentes de agua y ecosistemas frágiles para prevenir efectos negativos al cambio climático; además se han fomentado las potencialidades turísticas, agrícolas, pecuarias y de emprendimientos, mediante la tecnificación de procesos, generando desarrollo sostenible de la población. Se ha logrado un avance significativo en la provisión de servicios básicos y servicios sociales para sectores desproveídos y vulnerables respectivamente; así como también, el mejoramiento de la red vial principal y la gestión de riesgos. Escenario que se ha forjado a través de la consolidación del Gobierno Parroquial, su gestión, el trabajo interinstitucional y la inversión adecuada de los recursos económicos y técnicos, en beneficio de la comunidad en general. </t>
  </si>
  <si>
    <t>OBJETIVOS DE DESARROLLO</t>
  </si>
  <si>
    <r>
      <t>Tabla 9.</t>
    </r>
    <r>
      <rPr>
        <sz val="11"/>
        <rFont val="Aptos Narrow"/>
        <family val="2"/>
        <scheme val="minor"/>
      </rPr>
      <t xml:space="preserve"> Objetivos de desarrollo</t>
    </r>
  </si>
  <si>
    <t>Desafío de gestión (alto y medio)</t>
  </si>
  <si>
    <t>Objetivo de Desarrollo</t>
  </si>
  <si>
    <t xml:space="preserve">Implementar medidas de mitigación de la contaminación de aire, agua y suelo, mediante acciones de control de polvo y manejo de fuego en quemas agrícolas, mejorando la calidad de vida de la población. </t>
  </si>
  <si>
    <t>Gestionar con el MAATE, capacitaciones referentes al manejo adecuado del fuego (quemas agrícolas) previniendo la generación de incendios forestales</t>
  </si>
  <si>
    <t>Competencia de GAD Municipal (Artículo 55 m) del COOTAD)</t>
  </si>
  <si>
    <t>Gestionar con el GAD Municipal y el MAATE, la ejecución de talleres de concientización ambiental</t>
  </si>
  <si>
    <t xml:space="preserve">Impulsar procesos de restauración forestal y conservación ambiental, principalmente de áreas categorizadas como importantes para la provisión del recurso agua y otros servicios ambientales; procesos que estarán acompañados de educación y concientización ambiental. </t>
  </si>
  <si>
    <t>Competencia de GAD Municipal (Artículo 55 h) del COOTAD)
Competencia de GAD Provincial (Artículo 42 d) del COOTAD)</t>
  </si>
  <si>
    <t>Gestionar con el GAD Municipal, MAATE y Gobierno Provincial, la ejecución de actividades anuales de restauración forestal de las cuencas hídricas</t>
  </si>
  <si>
    <t xml:space="preserve">Consolidar a la parroquia como un territorio con elevado nivel de dotación de servicios básicos, garantizando el servicio de agua de calidad, saneamiento ambiental, energía eléctrica y recolección de residuos sólidos. </t>
  </si>
  <si>
    <t>Competencia de GAD Municipal (Artículo 55 d) del COOTAD)
Competencia de GAD Parroquial (Articulo 65 b) del COOTAD)</t>
  </si>
  <si>
    <t>Competencia de GAD Parroquial (Articulo 65 h) del COOTAD)</t>
  </si>
  <si>
    <t>Competencia de GAD Parroquial (Articulo 65 e) del COOTAD)
Competencia de GAD Municipal (Artículo 55 d) del COOTAD)</t>
  </si>
  <si>
    <t>Fortalecer la estructura social de la parroquia Zambi, mediante el desarrollo de actividades que promuevan la integración social, la equidad, la seguridad ciudadana y el desarrollo humano tanto en el ámbito social, deportivo, cultural y recreacional.</t>
  </si>
  <si>
    <t>Potencializar la infraestructura pública garantizando la calidad de  los espacios y servicios de cohesión  social, con la finalidad de promover actividades de carácter social, cultural y de desarrollo en cada barrio de la parroquia.</t>
  </si>
  <si>
    <t xml:space="preserve">Promover la implementación de proyectos e infraestructuras inclusivas, garantizando los derechos e igualdad de oportunidades, para el desarrollo integral de la sociedad. </t>
  </si>
  <si>
    <t xml:space="preserve"> Mejorar la conectividad para mantener una comunicación fluida y lograr una mayor cobertura a nivel parroquial.</t>
  </si>
  <si>
    <t xml:space="preserve">Establecer mecanismos de participación ciudadana activa (mingas) que coadyuven a conseguir el desarrollo sostenible de la parroquia. </t>
  </si>
  <si>
    <t>Consolidar a Zambi como una parroquia de producción sostenible y segura para el consumo, a través del uso eficiente de los recursos, mejorando la infraestructura agrícola y ganadera, y mediante buenas prácticas amigables con el medio ambiente.</t>
  </si>
  <si>
    <t>Mejorar la productividad de las actividades agroproductivas, dentro de un marco de desarrollo sostenible que fomente el autoconsumo y garantice la seguridad alimentaria.</t>
  </si>
  <si>
    <t>Impulsar la red local de producción y comercialización sostenible que permita la operatividad de los productores y el crecimiento económico-productivo.</t>
  </si>
  <si>
    <t xml:space="preserve">Fortalecer la planificación y gestión del Gobierno Parroquial, mediante la aplicación de políticas públicas de descentralización/desconcentración de servicios y recursos económicos y humanos. </t>
  </si>
  <si>
    <r>
      <t>Tabla 10.</t>
    </r>
    <r>
      <rPr>
        <sz val="11"/>
        <rFont val="Aptos Narrow"/>
        <family val="2"/>
        <scheme val="minor"/>
      </rPr>
      <t xml:space="preserve"> Análisis funcional cantonal y</t>
    </r>
    <r>
      <rPr>
        <b/>
        <sz val="11"/>
        <rFont val="Aptos Narrow"/>
        <family val="2"/>
        <scheme val="minor"/>
      </rPr>
      <t xml:space="preserve"> parroquial </t>
    </r>
    <r>
      <rPr>
        <sz val="11"/>
        <rFont val="Aptos Narrow"/>
        <family val="2"/>
        <scheme val="minor"/>
      </rPr>
      <t>(Unidades de intervención)</t>
    </r>
  </si>
  <si>
    <t>Unidad de Intervención</t>
  </si>
  <si>
    <t>Todo el Territorio</t>
  </si>
  <si>
    <t>Articulación</t>
  </si>
  <si>
    <t>Suelo Urbano</t>
  </si>
  <si>
    <t>Suelo Rural</t>
  </si>
  <si>
    <t>Consolidado</t>
  </si>
  <si>
    <t>No Consolidado</t>
  </si>
  <si>
    <t>Protección</t>
  </si>
  <si>
    <t>Producción</t>
  </si>
  <si>
    <t>Aprovechamiento Extractivo</t>
  </si>
  <si>
    <t>Expansión Urbana</t>
  </si>
  <si>
    <t>X</t>
  </si>
  <si>
    <r>
      <t xml:space="preserve">Tabla 11. </t>
    </r>
    <r>
      <rPr>
        <sz val="11"/>
        <color theme="1"/>
        <rFont val="Aptos Narrow"/>
        <family val="2"/>
        <scheme val="minor"/>
      </rPr>
      <t>Definición de objetivos, políticas, metas e indicadores.</t>
    </r>
  </si>
  <si>
    <t>Objetivo de gestión</t>
  </si>
  <si>
    <t>Política</t>
  </si>
  <si>
    <t>Indicador</t>
  </si>
  <si>
    <t>Meta</t>
  </si>
  <si>
    <t>Línea base
2023</t>
  </si>
  <si>
    <t>Anualización de metas</t>
  </si>
  <si>
    <r>
      <rPr>
        <b/>
        <sz val="11"/>
        <rFont val="Aptos Narrow"/>
        <family val="2"/>
        <scheme val="minor"/>
      </rPr>
      <t>Tabla 12.</t>
    </r>
    <r>
      <rPr>
        <sz val="11"/>
        <rFont val="Aptos Narrow"/>
        <family val="2"/>
        <scheme val="minor"/>
      </rPr>
      <t xml:space="preserve"> Definición de planes programas y proyectos</t>
    </r>
  </si>
  <si>
    <t>Objetivo de desarrollo</t>
  </si>
  <si>
    <t>Politica</t>
  </si>
  <si>
    <t>Plan / Programa, Proyecto</t>
  </si>
  <si>
    <t>Presupuesto referencial</t>
  </si>
  <si>
    <t>PND</t>
  </si>
  <si>
    <t>ETN</t>
  </si>
  <si>
    <t>ODS</t>
  </si>
  <si>
    <t>Monto por Componente</t>
  </si>
  <si>
    <t>%</t>
  </si>
  <si>
    <t>Objetivo</t>
  </si>
  <si>
    <t>Directriz</t>
  </si>
  <si>
    <r>
      <t>Tabla 13.</t>
    </r>
    <r>
      <rPr>
        <sz val="11"/>
        <color theme="1"/>
        <rFont val="Aptos Narrow"/>
        <family val="2"/>
        <scheme val="minor"/>
      </rPr>
      <t xml:space="preserve"> Alineación, agendas nacionales para la igualdad, planificación territorial diferenciada,
agendas de coordinación zonal</t>
    </r>
  </si>
  <si>
    <t>Objetivo de desarrollo (GAD)</t>
  </si>
  <si>
    <t>Agendas Nacionales para la igualdad</t>
  </si>
  <si>
    <t>Planificación Territorial Diferenciada</t>
  </si>
  <si>
    <t>Agenda de coordinación zonal</t>
  </si>
  <si>
    <t>Agenda de igualdad</t>
  </si>
  <si>
    <t>Instrumento</t>
  </si>
  <si>
    <t>Lineamiento</t>
  </si>
  <si>
    <t>ACZ #</t>
  </si>
  <si>
    <t>Prioridad territorial</t>
  </si>
  <si>
    <r>
      <t xml:space="preserve">Tabla 14. </t>
    </r>
    <r>
      <rPr>
        <sz val="11"/>
        <color theme="1"/>
        <rFont val="Aptos Narrow"/>
        <family val="2"/>
        <scheme val="minor"/>
      </rPr>
      <t xml:space="preserve">Matriz de consolidación de la fase de propuesta </t>
    </r>
  </si>
  <si>
    <t>Meta anualizada año 1</t>
  </si>
  <si>
    <t>Meta anualizada año 2</t>
  </si>
  <si>
    <t>Meta anualizada año 3</t>
  </si>
  <si>
    <t>Meta anualizada año 4</t>
  </si>
  <si>
    <r>
      <t>Tabla 15</t>
    </r>
    <r>
      <rPr>
        <sz val="11"/>
        <rFont val="Aptos Narrow"/>
        <family val="2"/>
        <scheme val="minor"/>
      </rPr>
      <t>. Definición de iniciativas, objetivos y mecanismos de articulación</t>
    </r>
  </si>
  <si>
    <t>Iniciativa</t>
  </si>
  <si>
    <t>Objetivo de la articulación</t>
  </si>
  <si>
    <t>Mecanismo de articulación</t>
  </si>
  <si>
    <r>
      <t>Tabla 16</t>
    </r>
    <r>
      <rPr>
        <sz val="11"/>
        <rFont val="Aptos Narrow"/>
        <family val="2"/>
        <scheme val="minor"/>
      </rPr>
      <t>. Formas de gestión nivel provincial y cantonal</t>
    </r>
  </si>
  <si>
    <t>Plan, programa, proyecto</t>
  </si>
  <si>
    <t>Relacionamiento</t>
  </si>
  <si>
    <t>Forma de gestión</t>
  </si>
  <si>
    <t>Unidad responsable</t>
  </si>
  <si>
    <t>Actor involucrado</t>
  </si>
  <si>
    <t>Interés ¿Por qué,
para qué?</t>
  </si>
  <si>
    <r>
      <rPr>
        <b/>
        <sz val="10"/>
        <color rgb="FF000000"/>
        <rFont val="Arial"/>
        <family val="2"/>
      </rPr>
      <t>Objetivo de desarrollo 1:</t>
    </r>
    <r>
      <rPr>
        <sz val="10"/>
        <color rgb="FF000000"/>
        <rFont val="Arial"/>
        <family val="2"/>
      </rPr>
      <t xml:space="preserve"> Implementar medidas de mitigación de la contaminación de aire, agua y suelo, mediante acciones de control de polvo y manejo de fuego en quemas agrícolas, mejorando la calidad de vida de la población. </t>
    </r>
  </si>
  <si>
    <r>
      <t>Objetivo de desarrollo 2: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</t>
    </r>
    <r>
      <rPr>
        <sz val="10"/>
        <color rgb="FF000000"/>
        <rFont val="Arial"/>
        <family val="2"/>
      </rPr>
      <t xml:space="preserve">mpulsar procesos de restauración forestal y conservación ambiental, principalmente de áreas categorizadas como importantes para la provisión del recurso agua y otros servicios ambientales; procesos que estarán acompañados de educación y concientización ambiental. </t>
    </r>
  </si>
  <si>
    <t>Garantizar la accesibilidad, seguridad vial y la regulación del tránsito vehicular, permitiendo prevenir o reducir incidentes en las vías de la parroquia.</t>
  </si>
  <si>
    <t>Desarrollar capacitaciones a los agricultores con el apoyo del MAG, en lo referente a la implementación de prácticas para un buen manejo y aprovechamiento del suelo.</t>
  </si>
  <si>
    <t>Promover el control del uso de suelo contiguo a las fuentes de agua.</t>
  </si>
  <si>
    <t>Coordinar con el GAD cantonal el mantenimiento de los diferentes recorridos con destino a los diversos atractivos turísticos naturales, garantizando el fácil y seguro recorrido</t>
  </si>
  <si>
    <t>Promover el control del uso del suelo contiguo a las fuentes de agua</t>
  </si>
  <si>
    <t>Propiciar actividades de restauración forestal en zonas degradadas y de importancia hídrica para la población</t>
  </si>
  <si>
    <t>Impulsar mecanismos de protección y restauración de ACMUS, ecosistémas frágiles y áreas que dotan de servicios ambientales a la población, mitigando efectos negativos del cambio climático</t>
  </si>
  <si>
    <t>Fomentar procesos de conservación, restauración, agroproducción y manejo sostenible del suelo.</t>
  </si>
  <si>
    <t>Número de actividades de restauración, conservación y producción sostenible.</t>
  </si>
  <si>
    <t xml:space="preserve">Efectivizar actividades que permitan prevenir y mitigar la contamicación ambiental en la parroquia, a través de acciones técnicas y de coordinación entre instituciones </t>
  </si>
  <si>
    <t>Prevenir la contaminación ambiental en la parroquia.</t>
  </si>
  <si>
    <t>Número de talleres realizados.</t>
  </si>
  <si>
    <t>Mejorar las condiciones de la vialidad parroquial</t>
  </si>
  <si>
    <t>Potencializar la infraestructura vial de la parroquia</t>
  </si>
  <si>
    <t xml:space="preserve">Conseguir el asfaltado de al menos 0,5 kilómetros de la via principal, hasta el año 2027. </t>
  </si>
  <si>
    <t>Impulsar la dotación de servicios básicos para la población, mejorando la calidad de vida de la población.</t>
  </si>
  <si>
    <t>Generar condiciones de vida adecuadas para la población.</t>
  </si>
  <si>
    <t>Porcentaje de instalación de alumbrado público.</t>
  </si>
  <si>
    <t>Número de sistemas de tratamiento de agua servidas implementados.</t>
  </si>
  <si>
    <t>Reconocer y promocionar los atractivos naturales, culturales y gastronómicos que tiene la parroquia, implementando acciones interinstitucionales</t>
  </si>
  <si>
    <t>Consolidar el ecoturismo como eje de desarrollo parroquial.</t>
  </si>
  <si>
    <t>Número de proyectos turisticos desarrollados con otros GAD</t>
  </si>
  <si>
    <t xml:space="preserve">Desarrollar 1 proyecto turistico interinstitucional, hasta el año 2027. </t>
  </si>
  <si>
    <t xml:space="preserve">Número de festivales ejecutados anualmente </t>
  </si>
  <si>
    <t>Ejecutar, al año, 1 evento referente al festival de la Piña de Oro, hasta el año 2027.</t>
  </si>
  <si>
    <t>Promover la integración social, la equidad y el desarrollo tanto en el ámbito social, religioso, deportivo, cultural y de recreación.</t>
  </si>
  <si>
    <t>Integrar a la población mediante la ejecución de actividades sociales, mejorando la convivencia.</t>
  </si>
  <si>
    <t>Número de espacios públicos adecuados.</t>
  </si>
  <si>
    <t>Impulsar la seguridad ciudadanía, a través legalización de propiedades</t>
  </si>
  <si>
    <t xml:space="preserve">Porcentaje de avance en legalización del terreno </t>
  </si>
  <si>
    <t>Promover servicios de salud y atención a grupos vulnerables en la parroquia</t>
  </si>
  <si>
    <t>Número de proyectos sociales implementados, al año, en la parroquia</t>
  </si>
  <si>
    <t>Impulsar la dotación de servcios de telecomuniación para toda la población.</t>
  </si>
  <si>
    <t>Optimizar la conectividad de la parroquia</t>
  </si>
  <si>
    <t xml:space="preserve">Promover la participación ciudadana para el desarrollo social colectivo </t>
  </si>
  <si>
    <t>Impulsar mingas ciudadanas que apuntalen la consecución del desarrollo sostenible</t>
  </si>
  <si>
    <t>Número de mingas al año</t>
  </si>
  <si>
    <t>Ejecutar, al menos 6 mingas hasta el año 2027.</t>
  </si>
  <si>
    <t>Coadyuvar al desarrollo de la actividad agropecuaria de la parroquia.</t>
  </si>
  <si>
    <t>Optimizar el eje económico y productivo de la parroquia.</t>
  </si>
  <si>
    <t>Número de capacitaciones a los agricultores</t>
  </si>
  <si>
    <t>Fomentar la red local de producción y comercialización sostenible que permita la operatividad de los productores y garantice la seguridad alimentaria.</t>
  </si>
  <si>
    <t>Número de ferias agroecológicas realizadas.</t>
  </si>
  <si>
    <t>Fortalecer la gestión del GAD parroquial, promoviendo la inversión adecuada de recursos económicos y técnicos para lograr el cumplimiento de sus funciones.</t>
  </si>
  <si>
    <t>Consolidar la gestión institucional</t>
  </si>
  <si>
    <t>Porcentaje de avance en elaboración de proyectos</t>
  </si>
  <si>
    <t>Número de máquinaria agricola implementada.</t>
  </si>
  <si>
    <t>implementar al menos 1 máquinaria de apoyo al sector agricola, hasta el año 2027.</t>
  </si>
  <si>
    <t>Realizar 1 feria agroecológica anual, durante el periodo de gestión.</t>
  </si>
  <si>
    <t>Generar, en un 100%, un inventario de atractivos turisticos parroquiales, hasta el año 2027.</t>
  </si>
  <si>
    <t>Realizar, al menos 8 capacitaciones a los agricultores, hasta el año 2027.</t>
  </si>
  <si>
    <t xml:space="preserve">Impulsar procesos de restauración forestal y conservación ambiental, principalmente de áreas categorizadas como importantes para la provisión del recurso agua y otros servicios ambientales; procesos que estarán acompañados de educación y concientización ambiental.  </t>
  </si>
  <si>
    <t>Consolidar el ecoturismo, con enfoque en la apreciación del entorno natural, cultural y gastronómico del territorio, brindando las facilidades para recibir a turistas locales, nacionales e internacionales, de esta manera, impulsar la economía local.</t>
  </si>
  <si>
    <t>Impulsar la seguridad ciudadana, a través legalización de propiedades</t>
  </si>
  <si>
    <t xml:space="preserve">POLITICO INSTITUCIONAL </t>
  </si>
  <si>
    <t>Desarrollar, al menos 2 actividades anuales de autoconsumo (huertos familiares, crianza de animales domésticos), hasta el año 2027,</t>
  </si>
  <si>
    <t>Número de actividades de autoconsumo anuales</t>
  </si>
  <si>
    <t>Brindar constante mantenimiento a las diferentes infraestructuras públicas.</t>
  </si>
  <si>
    <t>Consolidar a la parroquia como un territorio con óptima conectividad vial</t>
  </si>
  <si>
    <t>Plan de conectividad, movilidad e infraestructura vial</t>
  </si>
  <si>
    <t>Plan de Gestión Ambiental y prevención de Riesgos y desastres</t>
  </si>
  <si>
    <t>Programa de cooperación ciudadana.</t>
  </si>
  <si>
    <t xml:space="preserve">Plan de conectividad </t>
  </si>
  <si>
    <t>Generar, en un 100%, un inventario de atractivos turísticos parroquiales, hasta el año 2027.</t>
  </si>
  <si>
    <t>Plan de desarrollo agropecuario con fomento a la producción y comercialización local sostenible.</t>
  </si>
  <si>
    <t>Plan de Desarrollo Agroindustrial.</t>
  </si>
  <si>
    <t>Plan de Fortalecimiento del GAD Parroquial para la eficiencia Institucional</t>
  </si>
  <si>
    <t>Programa de promoción de Calidad de vida</t>
  </si>
  <si>
    <t>Programa de mejoramiento de servicios básicos para una mejor calidad de vida</t>
  </si>
  <si>
    <t>Todo el territorio</t>
  </si>
  <si>
    <t>Suelo Urbano Consolidado y no Consolidado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Suelo Rural de  Expansión Urbana</t>
  </si>
  <si>
    <t xml:space="preserve">Suelo Urbano Consolidado y no Consolidado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</si>
  <si>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Suelo Rural de Protección</t>
  </si>
  <si>
    <t xml:space="preserve">Suelo Urbano Consolidado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</si>
  <si>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Suelo Rural de  Producción</t>
  </si>
  <si>
    <r>
      <rPr>
        <b/>
        <sz val="8"/>
        <color theme="1"/>
        <rFont val="Arial"/>
        <family val="2"/>
      </rPr>
      <t xml:space="preserve">9.3) </t>
    </r>
    <r>
      <rPr>
        <sz val="8"/>
        <color theme="1"/>
        <rFont val="Arial"/>
        <family val="2"/>
      </rPr>
      <t>Fomentar buenas prácticas regulatorias y la simplificación normativa y administrativa que promueva  la  innovación de la gestión pública</t>
    </r>
  </si>
  <si>
    <r>
      <rPr>
        <b/>
        <sz val="8"/>
        <color theme="1"/>
        <rFont val="Arial"/>
        <family val="2"/>
      </rPr>
      <t xml:space="preserve">9.6) </t>
    </r>
    <r>
      <rPr>
        <sz val="8"/>
        <color theme="1"/>
        <rFont val="Arial"/>
        <family val="2"/>
      </rPr>
      <t>Fortalecer las capacidades del Estado  que garanticen la transparencia, eficiencia, calidad y excelencia de los servicios públicos.</t>
    </r>
  </si>
  <si>
    <r>
      <rPr>
        <b/>
        <sz val="8"/>
        <color theme="1"/>
        <rFont val="Arial"/>
        <family val="2"/>
      </rPr>
      <t>9.6</t>
    </r>
    <r>
      <rPr>
        <sz val="8"/>
        <color theme="1"/>
        <rFont val="Arial"/>
        <family val="2"/>
      </rPr>
      <t>. Incrementar el número de procesos de formación, capacitación, promoción y  apoyo técnico a los espacios, mecanismos e instancias de Participación Ciudadana de 1.020 en el año 2023 a 2.111 al 2025.</t>
    </r>
  </si>
  <si>
    <r>
      <rPr>
        <b/>
        <sz val="8"/>
        <color theme="1"/>
        <rFont val="Arial"/>
        <family val="2"/>
      </rPr>
      <t xml:space="preserve">9.1.  </t>
    </r>
    <r>
      <rPr>
        <sz val="8"/>
        <color theme="1"/>
        <rFont val="Arial"/>
        <family val="2"/>
      </rPr>
      <t>Aumentar el índice de percepción de la calidad de los servicios públicos en general de 6,05 en el año 2022 a 6,20 al  2025.</t>
    </r>
  </si>
  <si>
    <r>
      <rPr>
        <b/>
        <sz val="8"/>
        <color theme="1"/>
        <rFont val="Arial"/>
        <family val="2"/>
      </rPr>
      <t xml:space="preserve">5.5) </t>
    </r>
    <r>
      <rPr>
        <sz val="8"/>
        <color theme="1"/>
        <rFont val="Arial"/>
        <family val="2"/>
      </rPr>
      <t>Fomentar  la  productividad,  competitividad,  comercialización,  industrialización y generación de valor agregado en el sector agroindustrial, industrial y manufacturero a nivel nacional.</t>
    </r>
  </si>
  <si>
    <r>
      <rPr>
        <b/>
        <sz val="8"/>
        <color theme="1"/>
        <rFont val="Arial"/>
        <family val="2"/>
      </rPr>
      <t xml:space="preserve">5,5 </t>
    </r>
    <r>
      <rPr>
        <sz val="8"/>
        <color theme="1"/>
        <rFont val="Arial"/>
        <family val="2"/>
      </rPr>
      <t>Incrementar el rendimiento de la productividad agrícola nacional de 129,97 en el año 2022 a 131,04 al 2025.</t>
    </r>
  </si>
  <si>
    <r>
      <rPr>
        <b/>
        <sz val="8"/>
        <color theme="1"/>
        <rFont val="Arial"/>
        <family val="2"/>
      </rPr>
      <t xml:space="preserve">5.2) </t>
    </r>
    <r>
      <rPr>
        <sz val="8"/>
        <color theme="1"/>
        <rFont val="Arial"/>
        <family val="2"/>
      </rPr>
      <t>Fortalecer los sistemas agroalimentarios
y prácticas innovadoras que propendan a
la sostenibilidad ambiental</t>
    </r>
  </si>
  <si>
    <r>
      <rPr>
        <b/>
        <sz val="8"/>
        <color theme="1"/>
        <rFont val="Arial"/>
        <family val="2"/>
      </rPr>
      <t>3.</t>
    </r>
    <r>
      <rPr>
        <sz val="8"/>
        <color theme="1"/>
        <rFont val="Arial"/>
        <family val="2"/>
      </rPr>
      <t xml:space="preserve"> Incrementar el porcentaje de productores asociados, registrados como Agricultura Familiar Campesina que se vinculan a sistemas de comercialización de 33,7% en el año 2023 a 45,7% al 2025.</t>
    </r>
  </si>
  <si>
    <t>Plan de Desarrollo Turistico</t>
  </si>
  <si>
    <t>Implementar estrategias que permitan la optimización de la conectividad vial, mejorando la infraestructura de las vias.</t>
  </si>
  <si>
    <t>Ejecutar al menos 8 actividades que promuevan la integración social, equidad cultural, deportiva y de desarrollo local, hasta finalizar el periodo de gestión.</t>
  </si>
  <si>
    <t>Número de actividades realizadas con apoyo del Gad parroquial.</t>
  </si>
  <si>
    <t>Implementar medidas de mitigación de la contaminación de aire, agua y suelo, mediante acciones de control de polvo y manejo de fuego en quemas agrícolas, mejorando la calidad de vida de la población.</t>
  </si>
  <si>
    <t>Mejorar la conectividad para mantener una comunicación fluida y lograr una mayor cobertura a nivel parroquial.</t>
  </si>
  <si>
    <t>Promover el desarrollo integral social, fortaleciendo el constante aprendizaje de los diferentes grupos sociales y mejorando habilidades y destrezas</t>
  </si>
  <si>
    <t>Impulsar la dotación de servcios de telecomuniación para toda la población</t>
  </si>
  <si>
    <t>Competencia de GAD Municipal (Artículo 55 d) del COOTAD)
Competencia de GAD Parroquial (Articulo 65 b),e), h) del COOTAD)</t>
  </si>
  <si>
    <t>Competencia de GAD Municipal (Artículo 55 c), f) del COOTAD)
Competencia de GAD Provincial (Artículo 42 b) del COOTAD)
Competencia de GAD Parroquial (Articulo 65 c) del COOTAD)</t>
  </si>
  <si>
    <t>Competencia de GAD Municipal (Artículo 55 g) h) del COOTAD)            Competencia de GAD Parroquial     (Articulo 65 b) del COOTAD)</t>
  </si>
  <si>
    <t>Competencia de GAD Municipal (Artículo 55 g) h) del COOTAD)            Competencia de GAD Parroquial     (Articulo 65 b) f) del COOTAD)</t>
  </si>
  <si>
    <t>Competencia de GAD Parroquial     (Articulo 65 b) h) del COOTAD)</t>
  </si>
  <si>
    <t xml:space="preserve">Competencia de GAD Parroquial (Artículo 65, literal d) del COOTAD  </t>
  </si>
  <si>
    <t xml:space="preserve">Misión de CONAGOPARE
Competencia de GAD Parroquial (Artículo 65, literal a), b) del COOTAD
Competencia de GAD Municipal (Artículo 55 e) del COOTAD) </t>
  </si>
  <si>
    <t>N/A</t>
  </si>
  <si>
    <t>Agenda Nacional para la Igualdad de Derechos de Pueblos y Nacionalidades Indígenas (2021-2025)</t>
  </si>
  <si>
    <t xml:space="preserve">Desarrollar mecanismos que garanticen el ejercicio de la autoridad propia de las comunas, comunidades, pueblos y nacionalidades en el cuidado del medioambiente, la sostenibilidad de los recursos, la mitigación del cambio climático, mejoramiento de la distribución de la tierra, el agua y otros recursos. </t>
  </si>
  <si>
    <t>Cuencas hidrográficas</t>
  </si>
  <si>
    <t>Contaminación ambiental</t>
  </si>
  <si>
    <t>Infraestructura vial y transporte</t>
  </si>
  <si>
    <t>Servicios básicos</t>
  </si>
  <si>
    <t>Turismo</t>
  </si>
  <si>
    <t>Agenda Nacional para la Igualdad de Género (2021-2025)</t>
  </si>
  <si>
    <t>Implementar acciones integrales e interinstitucionales para la prevención de la violencia de género y atención a víctimas.</t>
  </si>
  <si>
    <t>Promover la incorporación de
mujeres a la práctica deportiva profesional en igualdad de condiciones que los hombres, eliminando prácticas discriminatorias, sexistas y violentas.
Implementar acciones integrales e interinstitucionales para la prevención de la violencia de género y atención a víctimas.</t>
  </si>
  <si>
    <t>Agenda Nacional para la Igualdad de Discapacidades (2021-2025)</t>
  </si>
  <si>
    <t>Generar acciones de coordinación vinculadas a la autonomía, vida independiente para el ejercicio de derechos de las personas con discapacidad.
Accesibilidad Movilidad y Vivienda</t>
  </si>
  <si>
    <t>Garantizar el acceso de las mujeres diversas al pleno empleo, en igualdad de condiciones que los hombres, incorporando el enfoque de género e interseccional.</t>
  </si>
  <si>
    <t>Incrementar la participación de los pueblos y nacionalidades en el mercado laboral,
promoviendo el empleo adecuado, y las condiciones favorables para el desarrollo de sus sistemas económicos territoriales.</t>
  </si>
  <si>
    <t>Productividad y valor agregado</t>
  </si>
  <si>
    <t>Agenda Nacional para la Igualdad Intergeneracional (2021-2025)</t>
  </si>
  <si>
    <t>Fortalecer los mecanismos de inserción laboral y promover un adecuado
entorno económico para la creación de nuevos emprendimientos.</t>
  </si>
  <si>
    <t>Productividad y
valor agregado.
Contaminación ambiental.
Turismo.
Infraestructura
vial y transporte.
Cuencas hidrográficas.</t>
  </si>
  <si>
    <r>
      <rPr>
        <b/>
        <sz val="10"/>
        <color rgb="FF000000"/>
        <rFont val="Arial"/>
        <family val="2"/>
      </rPr>
      <t xml:space="preserve">Objetivo de desarrollo 3: </t>
    </r>
    <r>
      <rPr>
        <sz val="10"/>
        <color rgb="FF000000"/>
        <rFont val="Arial"/>
        <family val="2"/>
      </rPr>
      <t>Implementar estrategias que permitan la optimización de la conectividad vial, mejorando la infraestructura de las vias.</t>
    </r>
  </si>
  <si>
    <r>
      <rPr>
        <b/>
        <sz val="10"/>
        <color rgb="FF000000"/>
        <rFont val="Arial"/>
        <family val="2"/>
      </rPr>
      <t>Objetivo de desarrollo 4:</t>
    </r>
    <r>
      <rPr>
        <sz val="10"/>
        <color rgb="FF000000"/>
        <rFont val="Arial"/>
        <family val="2"/>
      </rPr>
      <t xml:space="preserve"> Consolidar a la parroquia como un territorio con elevado nivel de dotación de servicios básicos, garantizando el servicio de agua de calidad, saneamiento ambiental, energía eléctrica y recolección de residuos sólidos. </t>
    </r>
  </si>
  <si>
    <t>Generar condiciones de vida seguras y adecuadas para la población.</t>
  </si>
  <si>
    <t>Adquirir, al menos 3 implementos de seguridad, hasta el año 2027</t>
  </si>
  <si>
    <t>Número de implementos de seguridad adquiridos.</t>
  </si>
  <si>
    <r>
      <rPr>
        <b/>
        <sz val="10"/>
        <color rgb="FF000000"/>
        <rFont val="Arial"/>
        <family val="2"/>
      </rPr>
      <t xml:space="preserve">Objetivo de desarrollo 5: </t>
    </r>
    <r>
      <rPr>
        <sz val="10"/>
        <color rgb="FF000000"/>
        <rFont val="Arial"/>
        <family val="2"/>
      </rPr>
      <t>Consolidar el ecoturismo, con enfoque en la apreciación del entorno natural y cultural del territorio, brindando las facilidades para recibir a turistas locales, nacionales e internacionales, de esta manera, impulsar la economía local.</t>
    </r>
  </si>
  <si>
    <r>
      <rPr>
        <b/>
        <sz val="10"/>
        <color theme="1"/>
        <rFont val="Arial"/>
        <family val="2"/>
      </rPr>
      <t xml:space="preserve">Objetivo de desarrollo 6: </t>
    </r>
    <r>
      <rPr>
        <sz val="10"/>
        <color theme="1"/>
        <rFont val="Arial"/>
        <family val="2"/>
      </rPr>
      <t>Fortalecer la estructura social de la parroquia Zambi, mediante el desarrollo de actividades que promuevan la integración social, la equidad, la seguridad ciudadana y el desarrollo humano tanto en el ámbito social, deportivo, cultural y recreacional.</t>
    </r>
  </si>
  <si>
    <r>
      <rPr>
        <b/>
        <sz val="10"/>
        <color theme="1"/>
        <rFont val="Arial"/>
        <family val="2"/>
      </rPr>
      <t xml:space="preserve">Objetivo de desarrollo 7: </t>
    </r>
    <r>
      <rPr>
        <sz val="10"/>
        <color theme="1"/>
        <rFont val="Arial"/>
        <family val="2"/>
      </rPr>
      <t>Potencializar la infraestructura pública garantizando la calidad de  los espacios y servicios de cohesión  social, con la finalidad de promover actividades de carácter social, cultural y de desarrollo en cada barrio de la parroquia.</t>
    </r>
  </si>
  <si>
    <r>
      <rPr>
        <b/>
        <sz val="10"/>
        <color theme="1"/>
        <rFont val="Arial"/>
        <family val="2"/>
      </rPr>
      <t>Objetivo de desarrollo 8:</t>
    </r>
    <r>
      <rPr>
        <sz val="10"/>
        <color theme="1"/>
        <rFont val="Arial"/>
        <family val="2"/>
      </rPr>
      <t xml:space="preserve"> Promover la implementación de proyectos e infraestructuras inclusivas, garantizando los derechos e igualdad de oportunidades, para el desarrollo integral de la sociedad. </t>
    </r>
  </si>
  <si>
    <r>
      <t xml:space="preserve"> </t>
    </r>
    <r>
      <rPr>
        <b/>
        <sz val="10"/>
        <color theme="1"/>
        <rFont val="Arial"/>
        <family val="2"/>
      </rPr>
      <t>Objetivo de desarrollo 9</t>
    </r>
    <r>
      <rPr>
        <sz val="10"/>
        <color theme="1"/>
        <rFont val="Arial"/>
        <family val="2"/>
      </rPr>
      <t>: Mejorar la conectividad para mantener una comunicación fluida y lograr una mayor cobertura a nivel parroquial.</t>
    </r>
  </si>
  <si>
    <t xml:space="preserve">Porcentaje de avance de Obra </t>
  </si>
  <si>
    <t>Disponer de un equipamiento parroquial en optimas condiciones para garantizar la seguridad de los moradores de la parroquia Zambi.</t>
  </si>
  <si>
    <t>El GAD Parroquial carece de las condiciones necesarias para brindar un servicio óptimo a los moradores.</t>
  </si>
  <si>
    <t xml:space="preserve">Contar con equipamiento o infraestructura parroquial, que permita un adecuado desarrollo de actividades administrativas y de gestión del GAD Parroquial.  </t>
  </si>
  <si>
    <t xml:space="preserve">Construir la segunda planta de la Casa Parroquial, para mejorar la atención al público y el desenvolvimiento de las autoridades .  </t>
  </si>
  <si>
    <t>Falta de gestión institucional para el desarrollo efectivo de los proyectos en beneficio de la parroquia.</t>
  </si>
  <si>
    <t>Lograr en al menos un 75% la elaboración de un paquete de proyectos de desarrollo parroquial, hasta el año 2027.</t>
  </si>
  <si>
    <t>Promover servicios de seguridad en general y brindar atención a grupos vulnerables en la parroquia</t>
  </si>
  <si>
    <t>Inexistencia de implementos de seguridad comunitaria que contribuyan  al resguardo de los moradores.</t>
  </si>
  <si>
    <t>GAD Municipal de Catamayo.</t>
  </si>
  <si>
    <t>GAD Provincial de Loja, GAD Municipal de Catamayo, MAATE, NCI.</t>
  </si>
  <si>
    <t>GAD Municipal de Catamayo y MAATE.</t>
  </si>
  <si>
    <t>GAD Provincial de Loja, GAD Municipal de Catamayo, MAATE.</t>
  </si>
  <si>
    <t xml:space="preserve">GAD Provincial de Loja </t>
  </si>
  <si>
    <t>GAD Municipal de Catamayo, GAD Provincial de Loja.</t>
  </si>
  <si>
    <t>Ministerio de Turismo, GAD Municipal de Catamayo.</t>
  </si>
  <si>
    <t>Ministerio de Turismo, GAD Municipal de Catamayo, GAD Parroquial Guayquichuma.</t>
  </si>
  <si>
    <t>GAD Municipal de Catamayo, Directivas Barriales.</t>
  </si>
  <si>
    <t>GAD Municipal de Catamayo, MIES.</t>
  </si>
  <si>
    <t>GAD Municipal de Catamayo, Ministerio del Interior.</t>
  </si>
  <si>
    <t>GAD Municipal de Catamayo, GAD Provincial de Loja, orgnizaciones locales.</t>
  </si>
  <si>
    <t>EERSSA</t>
  </si>
  <si>
    <t>GAD Municipal de Catamayo, MAG.</t>
  </si>
  <si>
    <t>GAD Provincial de Loja, GAD Municipal de Catamayo, MAG.</t>
  </si>
  <si>
    <t>GAD Provincial de Loja, MAG.</t>
  </si>
  <si>
    <t>CONAGOPARE, GAD Provincial de Loja, GAD Municipal de Catamayo.</t>
  </si>
  <si>
    <t>GAD Municipal de Catamayo, representantes barriales.</t>
  </si>
  <si>
    <t>GAD Municipal de Catamayo, BDE.</t>
  </si>
  <si>
    <t>Implementación de Plan de Gestión y Manejo de las ACMUS por parte del Municipio de Catamayo</t>
  </si>
  <si>
    <t>Convenio de cooperación público - privado con Fundación Naturaleza y Cultura y Unidades Educativas de la parroquia.</t>
  </si>
  <si>
    <t>Participación activa en el Comité de cogestión de las ACMUS y además en la suscurpción de convenios. 
Alianzas estratégicas.</t>
  </si>
  <si>
    <t xml:space="preserve">Optimización de la vialidad rural en la parroquia. </t>
  </si>
  <si>
    <t>Consolidar a la parroquia como un territorio con óptima conectivdad vial, que permita el tránsito expedito  de personas y productos</t>
  </si>
  <si>
    <t>Convenio de cooperación interinstitucional con el GAD provincial de Loja y GAD Miunicipal de Catamayo. 
Alianzas estratégicas.</t>
  </si>
  <si>
    <t>Repotenciación de sistemas de agua potable priorizados.</t>
  </si>
  <si>
    <t>Dotar del servicio de agua potable (en cantidad y calidad) para la parroquia y sus barrios, mejorando la calidad de vida de sus habitantes.</t>
  </si>
  <si>
    <t xml:space="preserve">Fortalecimiento del eje agropecuario de la parroquia. </t>
  </si>
  <si>
    <t xml:space="preserve">Contribuir a la dotación de alumbrado en espacios públicos de concurrencia ciudadana. </t>
  </si>
  <si>
    <t>Convenio interinstitucional con el GAD provincial, GAD municipal y Ministerio de Agricultura y Ganadería.
Acuerdos estratégicos entre productores e instituciones de gobierno central y gobiernos autónomos.</t>
  </si>
  <si>
    <t xml:space="preserve">Convenio tripartito entre Empresa Eléctrica Regional del Sur, GAD Municipal  y el GAD Parroquial. </t>
  </si>
  <si>
    <t>Propiciar procesos para evitar la contaminación, mediante acciones políticas y técnicas que promuevan el cuidado de cauces de agua y la prevención de contaminación de aire y suelo.</t>
  </si>
  <si>
    <t xml:space="preserve">Potenciación  del alumbrado público en sectores críticos de la parroquia. </t>
  </si>
  <si>
    <t>Implementación de sistema de alcantarillado y de tratamiento de aguas residuales</t>
  </si>
  <si>
    <t>Participación en mesas de trabajo intersectoriales. 
Acuerdos estratégicos entre habitantes y gobiernos autónomos.</t>
  </si>
  <si>
    <t>Fortalecimiento del turismo en la parroquia.</t>
  </si>
  <si>
    <t>Consolidar a la parroquia como destino turistico, aprovechando sus costumbres y riqueza natural.</t>
  </si>
  <si>
    <t xml:space="preserve">Alianzas estratégicas entre el Ministerio de Turismo y el GAD municipal de Catamayo. </t>
  </si>
  <si>
    <t>Ejecución de mingas ciudadanas, con participación de GADs.</t>
  </si>
  <si>
    <t>Consolidar una estrategia de cooperación que permita el desarrollo sostenible de la parroquia.</t>
  </si>
  <si>
    <t>Apoyar al desarrollo productivo de la parroquia, a través de capacitaciones y tecnificación de sistemas de producción y de riego.</t>
  </si>
  <si>
    <t>Dotación de servicio de internet y capacitación en el Punto Digital</t>
  </si>
  <si>
    <t>Brindar facilidades tecnológicas a los pobladores de la parroquia.</t>
  </si>
  <si>
    <t>Convenio de cooperación con Ministerio de Telecomunicaciones y de la Sociedad de la Información, GAD Municipal y GAD Parroquial.</t>
  </si>
  <si>
    <t xml:space="preserve">Contribuir a la conservación y manejo sostenible de las áreas declaradas como ACMUS, mediante la ejecución de recursos económicos  provenientes de la tasa ambiental </t>
  </si>
  <si>
    <t xml:space="preserve">Concientización ambiental y reforestación de zonas degradadas y de importancia hídrica para la parroquia. </t>
  </si>
  <si>
    <t xml:space="preserve">Regenerar sectores (previamente priorizados) mediante la siembra, cuidado y monitoreo de plantas y árboles nativos. </t>
  </si>
  <si>
    <t>Convenio entre el GAD Municipal de Catamayo y GAD Parroquial de Zambi.
Acuerdos estratégicos entre habitantes y gobiernos autónomos.</t>
  </si>
  <si>
    <t>Ministerio del Ambiente, Agua y Transición Ecológica</t>
  </si>
  <si>
    <t>Asistencia técnica.
Capacitación.</t>
  </si>
  <si>
    <t>Convenios</t>
  </si>
  <si>
    <t>GAD Parroquial.</t>
  </si>
  <si>
    <t xml:space="preserve">Ministerio de Agricultura y Ganadería </t>
  </si>
  <si>
    <t>Dotación de insumos.
Asistencia técnica.
Capacitación.</t>
  </si>
  <si>
    <t>GAD Provincial de Loja</t>
  </si>
  <si>
    <t>GAD Municipal de Catamayo</t>
  </si>
  <si>
    <t>Financiamiento.
Capacitación.</t>
  </si>
  <si>
    <t>Convenios.
Acuerdos.</t>
  </si>
  <si>
    <t>Universidad Nacional de Loja y Universidad Técnica Particular de Loja.</t>
  </si>
  <si>
    <t>Capacitación.
Dotación de insumos.</t>
  </si>
  <si>
    <t>Alianza público privada</t>
  </si>
  <si>
    <t>Organizaciones no gubernamentales.</t>
  </si>
  <si>
    <t>Plan de conectividad, movilidad e infraestructura vial.</t>
  </si>
  <si>
    <t>Financiamiento.
Dotación de insumos.
Delegación de competencias.</t>
  </si>
  <si>
    <t>Convenios.</t>
  </si>
  <si>
    <t>Autorizaciones de uso de agua.</t>
  </si>
  <si>
    <t>Acuerdos.</t>
  </si>
  <si>
    <t xml:space="preserve">Financiamiento para proyectos de agua potable. </t>
  </si>
  <si>
    <t>Ampliación del servicio de recolección de basura.</t>
  </si>
  <si>
    <t>Número de km asfaltados.</t>
  </si>
  <si>
    <t>Desarrollar, al menos 2 actividades anuales de autoconsumo (huertos familiares, crianza de animales menores), hasta el año 2027.</t>
  </si>
  <si>
    <t>Competencia de GAD Parroquial (Articulo 65 d) del COOTAD)                  Competencia de GAD Municipal (Art. 55 literal m) del COOTAD</t>
  </si>
  <si>
    <t>Número de letrinas implementadas</t>
  </si>
  <si>
    <t>Promover el sentido de identidad, la integración social, la equidad y el desarrollo tanto en el ámbito social, religioso, deportivo, cultural y de recreación.</t>
  </si>
  <si>
    <t>Número de simbolos patrios implementados</t>
  </si>
  <si>
    <t>Programa de identidad parroquial, desarrollo social, deportivo, cultural y recreacional .</t>
  </si>
  <si>
    <t>Promover el sentido de indentidad, la integración social, la equidad y el desarrollo tanto en el ámbito social, religioso, deportivo, cultural y de recreación.</t>
  </si>
  <si>
    <t>Consolidar la identidad de la parroquia.</t>
  </si>
  <si>
    <t>Realizar al menos 1 reunión anual de sociacilización y rendición de cuentas, hasta el año 2027.</t>
  </si>
  <si>
    <t>Número de reuniones de rendición de cuentas realizadas.</t>
  </si>
  <si>
    <t>Apoyar el desarrollo de la identidad cultural, manteniendo las diferentes festividades religiosas de cada barrio, actividades deportivas y culturales, en coordinación con cada representante barrial.</t>
  </si>
  <si>
    <t>5km</t>
  </si>
  <si>
    <t>10km</t>
  </si>
  <si>
    <t>Porcentaje de avance en legalización del terreno.</t>
  </si>
  <si>
    <t xml:space="preserve">Asfaltar al menos 0,5 kilómetros de la via principal, hasta el año 2027. </t>
  </si>
  <si>
    <t>Número de Km asfaltados</t>
  </si>
  <si>
    <t>Construir al menos 5 obras de infraestructura vial, hasta el año 2027.</t>
  </si>
  <si>
    <t>Número de obras  construidas</t>
  </si>
  <si>
    <t>Realizar al menos 40 km de mantenimiento en vias, hasta el año 2027.</t>
  </si>
  <si>
    <t>Número de Km con mantenimiento vial</t>
  </si>
  <si>
    <t>47km</t>
  </si>
  <si>
    <t>15km</t>
  </si>
  <si>
    <t>Número de estudios técnicos elaborados</t>
  </si>
  <si>
    <t>Lograr 50% de instalación de alumbrado público, en los sectores priorizados, hasta el año 2027.</t>
  </si>
  <si>
    <t>Porcentaje de  elaboración del inventario de atractivos turísticos.</t>
  </si>
  <si>
    <t xml:space="preserve">Número de proyectos turisticos desarrollados </t>
  </si>
  <si>
    <t xml:space="preserve">Número de festivales ejecutados  </t>
  </si>
  <si>
    <t>Legalizar al 100% el terreno donde funciona la Tenencia Politica y UPC, hasta el año 2027.</t>
  </si>
  <si>
    <t>Dotar de internet al menos a 3 espacios públicos, hasta el año 2027.</t>
  </si>
  <si>
    <t>Números de espacios públicos con internet</t>
  </si>
  <si>
    <t>Número de mingas ejecutadas</t>
  </si>
  <si>
    <t>Número de capacitaciones realizadas</t>
  </si>
  <si>
    <t>Implementar al menos 1 máquinaria de apoyo al sector agricola, hasta el año 2027.</t>
  </si>
  <si>
    <t>Número de actividades de autoconsumo desarrolladas</t>
  </si>
  <si>
    <t>Realizar 1 feria agroecológica anual, hasta el año 2027.</t>
  </si>
  <si>
    <t>Lograr la ejecución anual del 100% del presupuesto participativo, que le corresponde a la parroquia, hasta el año 2027.</t>
  </si>
  <si>
    <t>Porcentaje de ejecución del presupuesto participativo</t>
  </si>
  <si>
    <t>Construir el 100% de la segunda planta de la casa parroquial, hasta el 2027.</t>
  </si>
  <si>
    <t>Proyectos</t>
  </si>
  <si>
    <t>Proyecto de concientización ambiental</t>
  </si>
  <si>
    <t xml:space="preserve">Asfaltado de la vía interprovincial Las Chinchas – Zambi – Río Pindo </t>
  </si>
  <si>
    <t>Mantenimiento de la red vial interna de la parroquia</t>
  </si>
  <si>
    <t>Elaboración de los estudios técnicos para la construcción y/o mejoramiento de los sistemas de agua potable.</t>
  </si>
  <si>
    <t>Construcción por etapas de los sistemas de tratamiento de aguas residuales en la cabecera parroquial.</t>
  </si>
  <si>
    <t>Adquisición de recipientes de recolección de basura para colocar en los diferentes barrios de la parroquia.</t>
  </si>
  <si>
    <t>Proyecto Turistico Inguna</t>
  </si>
  <si>
    <t xml:space="preserve">Ejecución del Festival de la Piña de Oro para el fortalecimiento de la identidad cultural, </t>
  </si>
  <si>
    <t>Diseño y confección de simbolos  de identidad Parroquial: Banderas  y Escudos Nacional, Cantonal y Parroquial, astas,  Atril.</t>
  </si>
  <si>
    <t>Legalización del terreno e infraestructura donde funciona la Tenencia Politica y UPC, con la finalidad de brindar un mejor servicio a la comunidad.</t>
  </si>
  <si>
    <t>Proyecto de inclusión social a grupos vulnerables (Personas con discapacidad y adultos mayores)</t>
  </si>
  <si>
    <t>Dotación del servicio de internet en el parque Central de la parroquia, en el barrio la Chora, Sector el Porvenir.</t>
  </si>
  <si>
    <t>Proyecto de integración de la comunidad en el desarrollo de la parroquia, a traves de actividades de limpieza, readecuación y mantenimiento de espacios públicos.</t>
  </si>
  <si>
    <t>Proyecto de fortalecimiento de capacidades para el mejoramiento de cultivos y  reducción del uso de agroquimicos, promoviendo la producción orgánica.</t>
  </si>
  <si>
    <t xml:space="preserve">Fomento al desarrollo agricola, mediante la adquisición de una máquina desgranadora, incluye su mantenimiento.  </t>
  </si>
  <si>
    <t xml:space="preserve">Comercialización de productos (agropecuarios, artesanales, gastronómicos y turisticos) que se generan en la parroquia </t>
  </si>
  <si>
    <t>Proyecto de inversión territorial del presupuesto participativo, para la ejecución de obras en la parroquia.</t>
  </si>
  <si>
    <t>Proyecto de transparencia institucional y participación ciudadana.</t>
  </si>
  <si>
    <t>Construcción de la segunda planta y remodelación de la Casa Parroquial.</t>
  </si>
  <si>
    <t xml:space="preserve">Promover la protección, cuidado y restauración del medio ambiente, los ecosistemas frágiles y áreas de interes hidrico fortaleciendo las capacidades de adaptación y mitigación al cambio climático en el territorio. </t>
  </si>
  <si>
    <t>Ejecutar al menos, 3 actividades de reforestación y producción sostenible de especies nativas, hasta el año 2027.</t>
  </si>
  <si>
    <t>Realizar 6 talleres de concientización ambiental, hasta el año 2027.</t>
  </si>
  <si>
    <t>Reforestación con especies nativas en las principales cuencas hidricas y zonas degradadas, enfocado en mitigar los efectos del cambio climático y prevenir riesgos y desastres.</t>
  </si>
  <si>
    <t>Adoquinar, al menos 150 m en la comunidad el Carmelo, hasta el año 2027.</t>
  </si>
  <si>
    <t>Número de metros adoquinados</t>
  </si>
  <si>
    <t>0m</t>
  </si>
  <si>
    <t>50m</t>
  </si>
  <si>
    <r>
      <rPr>
        <b/>
        <sz val="8"/>
        <color theme="1"/>
        <rFont val="Arial"/>
        <family val="2"/>
      </rPr>
      <t>O7</t>
    </r>
    <r>
      <rPr>
        <sz val="8"/>
        <color theme="1"/>
        <rFont val="Arial"/>
        <family val="2"/>
      </rPr>
      <t>. Precautelar el uso responsable de los recursos naturales con un entorno ambientalmente sostenible</t>
    </r>
  </si>
  <si>
    <r>
      <rPr>
        <b/>
        <sz val="8"/>
        <color theme="1"/>
        <rFont val="Arial"/>
        <family val="2"/>
      </rPr>
      <t>7.5).</t>
    </r>
    <r>
      <rPr>
        <sz val="8"/>
        <color theme="1"/>
        <rFont val="Arial"/>
        <family val="2"/>
      </rPr>
      <t xml:space="preserve"> Promover la articulación de la gestión ambiental, del cambio climático y la reducción del riesgo de desastres</t>
    </r>
  </si>
  <si>
    <r>
      <rPr>
        <b/>
        <sz val="8"/>
        <color theme="1"/>
        <rFont val="Arial"/>
        <family val="2"/>
      </rPr>
      <t xml:space="preserve">7.10.  </t>
    </r>
    <r>
      <rPr>
        <sz val="8"/>
        <color theme="1"/>
        <rFont val="Arial"/>
        <family val="2"/>
      </rPr>
      <t xml:space="preserve">Incrementar el territorio nacional bajo garantías preventivas y mecanismos de protección del recurso hídrico de 264.039,89 ha en el año 2023 a 275.000,00 ha al 2025.            </t>
    </r>
  </si>
  <si>
    <r>
      <rPr>
        <b/>
        <sz val="8"/>
        <color theme="1"/>
        <rFont val="Arial"/>
        <family val="2"/>
      </rPr>
      <t>D2</t>
    </r>
    <r>
      <rPr>
        <sz val="8"/>
        <color theme="1"/>
        <rFont val="Arial"/>
        <family val="2"/>
      </rPr>
      <t>. Impulsar productividad y competitividad sistémica a partir del potenciamiento de roles y funcionalidad del territorio.</t>
    </r>
  </si>
  <si>
    <r>
      <t xml:space="preserve">15.1. </t>
    </r>
    <r>
      <rPr>
        <sz val="8"/>
        <color theme="1"/>
        <rFont val="Arial"/>
        <family val="2"/>
      </rPr>
      <t>Asegurar la conservación y uso sostenible de los ecosistemas.</t>
    </r>
    <r>
      <rPr>
        <b/>
        <sz val="8"/>
        <color theme="1"/>
        <rFont val="Arial"/>
        <family val="2"/>
      </rPr>
      <t xml:space="preserve">                         15.2. </t>
    </r>
    <r>
      <rPr>
        <sz val="8"/>
        <color theme="1"/>
        <rFont val="Arial"/>
        <family val="2"/>
      </rPr>
      <t>Gestión sostenible de los bosques.</t>
    </r>
  </si>
  <si>
    <r>
      <rPr>
        <b/>
        <sz val="8"/>
        <color theme="1"/>
        <rFont val="Arial"/>
        <family val="2"/>
      </rPr>
      <t>7.6).</t>
    </r>
    <r>
      <rPr>
        <sz val="8"/>
        <color theme="1"/>
        <rFont val="Arial"/>
        <family val="2"/>
      </rPr>
      <t xml:space="preserve"> Fortalecer la resiliencia de las infraestructuras para garantizar la seguridad de los usuarios ante riesgos y peligros.</t>
    </r>
  </si>
  <si>
    <r>
      <rPr>
        <b/>
        <sz val="8"/>
        <color theme="1"/>
        <rFont val="Arial"/>
        <family val="2"/>
      </rPr>
      <t>6.3.</t>
    </r>
    <r>
      <rPr>
        <sz val="8"/>
        <color theme="1"/>
        <rFont val="Arial"/>
        <family val="2"/>
      </rPr>
      <t xml:space="preserve"> Mejorar la calidad de agua. Reducir la contaminación y aguas residuales.</t>
    </r>
  </si>
  <si>
    <r>
      <rPr>
        <b/>
        <sz val="8"/>
        <color theme="1"/>
        <rFont val="Arial"/>
        <family val="2"/>
      </rPr>
      <t xml:space="preserve">7.12. </t>
    </r>
    <r>
      <rPr>
        <sz val="8"/>
        <color theme="1"/>
        <rFont val="Arial"/>
        <family val="2"/>
      </rPr>
      <t>Incrementar los residuos y/o desechos  recuperados en el marco de la aplicación de la política de responsabilidad extendida del productor de 44,06% en el año 2022 a  56,06% al 2025.</t>
    </r>
  </si>
  <si>
    <r>
      <rPr>
        <b/>
        <sz val="8"/>
        <color theme="1"/>
        <rFont val="Arial"/>
        <family val="2"/>
      </rPr>
      <t>O8</t>
    </r>
    <r>
      <rPr>
        <sz val="8"/>
        <color theme="1"/>
        <rFont val="Arial"/>
        <family val="2"/>
      </rPr>
      <t>. Impulsar la conectividad como fuente de desarrollo y crecimiento económico y sostenible</t>
    </r>
  </si>
  <si>
    <r>
      <rPr>
        <b/>
        <sz val="8"/>
        <color theme="1"/>
        <rFont val="Arial"/>
        <family val="2"/>
      </rPr>
      <t>8.2)</t>
    </r>
    <r>
      <rPr>
        <sz val="8"/>
        <color theme="1"/>
        <rFont val="Arial"/>
        <family val="2"/>
      </rPr>
      <t xml:space="preserve"> Optimizar las infraestructuras construidas, capacidades instaladas y de gestión del transporte multimodal, para una movilización nacional e internacional de personas, bienes y mercancías de manera sostenible, oportuna y segura</t>
    </r>
  </si>
  <si>
    <r>
      <rPr>
        <b/>
        <sz val="8"/>
        <color theme="1"/>
        <rFont val="Arial"/>
        <family val="2"/>
      </rPr>
      <t>8.6.</t>
    </r>
    <r>
      <rPr>
        <sz val="8"/>
        <color theme="1"/>
        <rFont val="Arial"/>
        <family val="2"/>
      </rPr>
      <t xml:space="preserve">  Incrementar el porcentaje de kilómetros en Buen Estado de la Red Vial Estatal de 42,29% en el año 2023 a 44,30% al 2025.</t>
    </r>
  </si>
  <si>
    <r>
      <rPr>
        <b/>
        <sz val="8"/>
        <color theme="1"/>
        <rFont val="Arial"/>
        <family val="2"/>
      </rPr>
      <t>9.1.</t>
    </r>
    <r>
      <rPr>
        <sz val="8"/>
        <color theme="1"/>
        <rFont val="Arial"/>
        <family val="2"/>
      </rPr>
      <t xml:space="preserve"> Desarrollo de Infraestructura sostenible.</t>
    </r>
  </si>
  <si>
    <r>
      <rPr>
        <b/>
        <sz val="8"/>
        <color theme="1"/>
        <rFont val="Arial"/>
        <family val="2"/>
      </rPr>
      <t>8.5. I</t>
    </r>
    <r>
      <rPr>
        <sz val="8"/>
        <color theme="1"/>
        <rFont val="Arial"/>
        <family val="2"/>
      </rPr>
      <t>ncrementar el mantenimiento de la Red Vial estatal con modelo de gestión sostenible de 24,60% en el 2023 a 26,90% al 2025.</t>
    </r>
  </si>
  <si>
    <r>
      <rPr>
        <b/>
        <sz val="8"/>
        <color theme="1"/>
        <rFont val="Arial"/>
        <family val="2"/>
      </rPr>
      <t>11.5.</t>
    </r>
    <r>
      <rPr>
        <sz val="8"/>
        <color theme="1"/>
        <rFont val="Arial"/>
        <family val="2"/>
      </rPr>
      <t xml:space="preserve"> Reducción del número de muertes por desastres y reducción de vulnerabilidad.</t>
    </r>
  </si>
  <si>
    <r>
      <rPr>
        <b/>
        <sz val="8"/>
        <color theme="1"/>
        <rFont val="Arial"/>
        <family val="2"/>
      </rPr>
      <t xml:space="preserve">O7. </t>
    </r>
    <r>
      <rPr>
        <sz val="8"/>
        <color theme="1"/>
        <rFont val="Arial"/>
        <family val="2"/>
      </rPr>
      <t>Precautelar el uso responsable de los recursos naturales con un entorno ambientalmente sostenible</t>
    </r>
  </si>
  <si>
    <r>
      <rPr>
        <b/>
        <sz val="8"/>
        <color theme="1"/>
        <rFont val="Arial"/>
        <family val="2"/>
      </rPr>
      <t xml:space="preserve">7.7) </t>
    </r>
    <r>
      <rPr>
        <sz val="8"/>
        <color theme="1"/>
        <rFont val="Arial"/>
        <family val="2"/>
      </rPr>
      <t>Promover la gestión integral e integrada
del recurso hídrico y su conservación,
fomentando el derecho humano al agua
potable en cantidad y calidad, y su
saneamiento; así como, el riego y drenaje
en un entorno adaptativo a los efectos
del cambio climático</t>
    </r>
  </si>
  <si>
    <r>
      <rPr>
        <b/>
        <sz val="8"/>
        <color theme="1"/>
        <rFont val="Arial"/>
        <family val="2"/>
      </rPr>
      <t xml:space="preserve">7.11. </t>
    </r>
    <r>
      <rPr>
        <sz val="8"/>
        <color theme="1"/>
        <rFont val="Arial"/>
        <family val="2"/>
      </rPr>
      <t xml:space="preserve"> Incrementar la población con acceso a agua apta para consumo humano de 3.017.778 en el año 2023 a 4.007.994 al 2025.</t>
    </r>
  </si>
  <si>
    <r>
      <rPr>
        <b/>
        <sz val="8"/>
        <color theme="1"/>
        <rFont val="Arial"/>
        <family val="2"/>
      </rPr>
      <t xml:space="preserve">D1. </t>
    </r>
    <r>
      <rPr>
        <sz val="8"/>
        <color theme="1"/>
        <rFont val="Arial"/>
        <family val="2"/>
      </rPr>
      <t>Reducir inequidades sociales y territoriales.</t>
    </r>
  </si>
  <si>
    <r>
      <rPr>
        <b/>
        <sz val="8"/>
        <color theme="1"/>
        <rFont val="Arial"/>
        <family val="2"/>
      </rPr>
      <t xml:space="preserve">1,4) </t>
    </r>
    <r>
      <rPr>
        <sz val="8"/>
        <color theme="1"/>
        <rFont val="Arial"/>
        <family val="2"/>
      </rPr>
      <t>Garantía de acceso a servicios básicos y recursos financieros.</t>
    </r>
  </si>
  <si>
    <r>
      <rPr>
        <b/>
        <sz val="8"/>
        <color theme="1"/>
        <rFont val="Arial"/>
        <family val="2"/>
      </rPr>
      <t xml:space="preserve">7.1) </t>
    </r>
    <r>
      <rPr>
        <sz val="8"/>
        <color theme="1"/>
        <rFont val="Arial"/>
        <family val="2"/>
      </rPr>
      <t>Garantizar la sostenibilidad en el
continuo abastecimiento de energía
eléctrica en el Ecuador, con el
aprovechamiento óptimo de los recursos
naturales con los que cuenta el país; y,
propender el uso racional y eficiente
de la energía eléctrica por parte de los 
consumidores</t>
    </r>
  </si>
  <si>
    <r>
      <rPr>
        <b/>
        <sz val="8"/>
        <color theme="1"/>
        <rFont val="Arial"/>
        <family val="2"/>
      </rPr>
      <t xml:space="preserve">7.1 </t>
    </r>
    <r>
      <rPr>
        <sz val="8"/>
        <color theme="1"/>
        <rFont val="Arial"/>
        <family val="2"/>
      </rPr>
      <t>Incrementar la capacidad instalada de
nueva generación eléctrica de 7.154,57
MW en el año 2022 a 8.584,38 MW al 2025.</t>
    </r>
  </si>
  <si>
    <r>
      <rPr>
        <b/>
        <sz val="8"/>
        <color theme="1"/>
        <rFont val="Arial"/>
        <family val="2"/>
      </rPr>
      <t>7.1.</t>
    </r>
    <r>
      <rPr>
        <sz val="8"/>
        <color theme="1"/>
        <rFont val="Arial"/>
        <family val="2"/>
      </rPr>
      <t xml:space="preserve"> Garantizar acceso universal a energía. </t>
    </r>
  </si>
  <si>
    <r>
      <rPr>
        <b/>
        <sz val="8"/>
        <color theme="1"/>
        <rFont val="Arial"/>
        <family val="2"/>
      </rPr>
      <t xml:space="preserve">6.1. </t>
    </r>
    <r>
      <rPr>
        <sz val="8"/>
        <color theme="1"/>
        <rFont val="Arial"/>
        <family val="2"/>
      </rPr>
      <t xml:space="preserve">Lograr el acceso a agua potable. </t>
    </r>
  </si>
  <si>
    <r>
      <rPr>
        <b/>
        <sz val="8"/>
        <color theme="1"/>
        <rFont val="Arial"/>
        <family val="2"/>
      </rPr>
      <t>6.2</t>
    </r>
    <r>
      <rPr>
        <sz val="8"/>
        <color theme="1"/>
        <rFont val="Arial"/>
        <family val="2"/>
      </rPr>
      <t xml:space="preserve">. Lograr el acceso a servicios de saneamiento e higiene. </t>
    </r>
  </si>
  <si>
    <r>
      <rPr>
        <b/>
        <sz val="8"/>
        <color theme="1"/>
        <rFont val="Arial"/>
        <family val="2"/>
      </rPr>
      <t>O6.</t>
    </r>
    <r>
      <rPr>
        <sz val="8"/>
        <color theme="1"/>
        <rFont val="Arial"/>
        <family val="2"/>
      </rPr>
      <t xml:space="preserve"> Incentivar la generación de empleo digno</t>
    </r>
  </si>
  <si>
    <r>
      <rPr>
        <b/>
        <sz val="8"/>
        <color theme="1"/>
        <rFont val="Arial"/>
        <family val="2"/>
      </rPr>
      <t>6.1).</t>
    </r>
    <r>
      <rPr>
        <sz val="8"/>
        <color theme="1"/>
        <rFont val="Arial"/>
        <family val="2"/>
      </rPr>
      <t xml:space="preserve"> Fomentar las oportunidades de empleo digno de manera inclusiva garantizando el cumplimiento de derechos laborales.</t>
    </r>
  </si>
  <si>
    <r>
      <rPr>
        <b/>
        <sz val="8"/>
        <color theme="1"/>
        <rFont val="Arial"/>
        <family val="2"/>
      </rPr>
      <t>6.1.</t>
    </r>
    <r>
      <rPr>
        <sz val="8"/>
        <color theme="1"/>
        <rFont val="Arial"/>
        <family val="2"/>
      </rPr>
      <t xml:space="preserve"> Aumentar la tasa de empleo adecuado (15 años y más) de 34,41% en el año 2022 a 39,09% al 2025.</t>
    </r>
  </si>
  <si>
    <r>
      <rPr>
        <b/>
        <sz val="8"/>
        <color theme="1"/>
        <rFont val="Arial"/>
        <family val="2"/>
      </rPr>
      <t>8.9.</t>
    </r>
    <r>
      <rPr>
        <sz val="8"/>
        <color theme="1"/>
        <rFont val="Arial"/>
        <family val="2"/>
      </rPr>
      <t xml:space="preserve"> Promoción el turismo sostenible. </t>
    </r>
    <r>
      <rPr>
        <b/>
        <sz val="8"/>
        <color theme="1"/>
        <rFont val="Arial"/>
        <family val="2"/>
      </rPr>
      <t xml:space="preserve"> 12, B</t>
    </r>
    <r>
      <rPr>
        <sz val="8"/>
        <color theme="1"/>
        <rFont val="Arial"/>
        <family val="2"/>
      </rPr>
      <t xml:space="preserve">, Lograr turismo sostenible. </t>
    </r>
  </si>
  <si>
    <r>
      <rPr>
        <b/>
        <sz val="8"/>
        <color theme="1"/>
        <rFont val="Arial"/>
        <family val="2"/>
      </rPr>
      <t xml:space="preserve">5.4) </t>
    </r>
    <r>
      <rPr>
        <sz val="8"/>
        <color theme="1"/>
        <rFont val="Arial"/>
        <family val="2"/>
      </rPr>
      <t>Posicionar al destino Ecuador en el mercado nacional e internacional en función del desarrollo equilibrado de la oferta turística, generación de alianzas estratégicas y la gestión integral del territorio</t>
    </r>
  </si>
  <si>
    <r>
      <rPr>
        <b/>
        <sz val="8"/>
        <color theme="1"/>
        <rFont val="Arial"/>
        <family val="2"/>
      </rPr>
      <t>5.12.</t>
    </r>
    <r>
      <rPr>
        <sz val="8"/>
        <color theme="1"/>
        <rFont val="Arial"/>
        <family val="2"/>
      </rPr>
      <t xml:space="preserve"> Incrementar la población con empleo en
las principales actividades turísticas de
533.289 en el año 2022 a 550.000 al 2025.</t>
    </r>
  </si>
  <si>
    <r>
      <rPr>
        <b/>
        <sz val="8"/>
        <color theme="1"/>
        <rFont val="Arial"/>
        <family val="2"/>
      </rPr>
      <t>8.1.</t>
    </r>
    <r>
      <rPr>
        <sz val="8"/>
        <color theme="1"/>
        <rFont val="Arial"/>
        <family val="2"/>
      </rPr>
      <t xml:space="preserve"> Mantenimiento del crecimiento económico.  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8.5.</t>
    </r>
    <r>
      <rPr>
        <sz val="8"/>
        <color theme="1"/>
        <rFont val="Arial"/>
        <family val="2"/>
      </rPr>
      <t xml:space="preserve"> Lograr el pleno empleo y trabajo decente.</t>
    </r>
  </si>
  <si>
    <r>
      <rPr>
        <b/>
        <sz val="8"/>
        <color theme="1"/>
        <rFont val="Arial"/>
        <family val="2"/>
      </rPr>
      <t>O1.</t>
    </r>
    <r>
      <rPr>
        <sz val="8"/>
        <color theme="1"/>
        <rFont val="Arial"/>
        <family val="2"/>
      </rPr>
      <t xml:space="preserve"> Mejorar las condiciones de vida de la población de forma integral, promoviendo el
acceso equitativo a salud, vivienda y bienestar social</t>
    </r>
  </si>
  <si>
    <r>
      <rPr>
        <b/>
        <sz val="8"/>
        <color theme="1"/>
        <rFont val="Arial"/>
        <family val="2"/>
      </rPr>
      <t xml:space="preserve">1.9) </t>
    </r>
    <r>
      <rPr>
        <sz val="8"/>
        <color theme="1"/>
        <rFont val="Arial"/>
        <family val="2"/>
      </rPr>
      <t xml:space="preserve">Promover la inclusión social, el ejercicio
de derechos y la no discriminación de los
Pueblos y Nacionalidades </t>
    </r>
  </si>
  <si>
    <r>
      <rPr>
        <b/>
        <sz val="8"/>
        <color theme="1"/>
        <rFont val="Arial"/>
        <family val="2"/>
      </rPr>
      <t xml:space="preserve">1.2) </t>
    </r>
    <r>
      <rPr>
        <sz val="8"/>
        <color theme="1"/>
        <rFont val="Arial"/>
        <family val="2"/>
      </rPr>
      <t>Reducir la tasa de pobreza por
necesidades básicas insatisfechas del
30,84% en el año 2023 al 30,11% al 2025.</t>
    </r>
  </si>
  <si>
    <r>
      <rPr>
        <b/>
        <sz val="8"/>
        <color theme="1"/>
        <rFont val="Arial"/>
        <family val="2"/>
      </rPr>
      <t>8.9</t>
    </r>
    <r>
      <rPr>
        <sz val="8"/>
        <color theme="1"/>
        <rFont val="Arial"/>
        <family val="2"/>
      </rPr>
      <t xml:space="preserve">. Promoción el turismo sostenible.  </t>
    </r>
  </si>
  <si>
    <r>
      <rPr>
        <b/>
        <sz val="8"/>
        <color theme="1"/>
        <rFont val="Arial"/>
        <family val="2"/>
      </rPr>
      <t xml:space="preserve">O2) </t>
    </r>
    <r>
      <rPr>
        <sz val="8"/>
        <color theme="1"/>
        <rFont val="Arial"/>
        <family val="2"/>
      </rPr>
      <t>Impulsar las capacidades de la ciudadanía con educación equitativa e inclusiva de
calidad y promoviendo espacios de intercambio cultural</t>
    </r>
  </si>
  <si>
    <r>
      <rPr>
        <b/>
        <sz val="8"/>
        <color theme="1"/>
        <rFont val="Arial"/>
        <family val="2"/>
      </rPr>
      <t xml:space="preserve">2,6) </t>
    </r>
    <r>
      <rPr>
        <sz val="8"/>
        <color theme="1"/>
        <rFont val="Arial"/>
        <family val="2"/>
      </rPr>
      <t>Promover la conservación, salvaguardia
y desarrollo del patrimonio material e
inmaterial</t>
    </r>
  </si>
  <si>
    <r>
      <rPr>
        <b/>
        <sz val="8"/>
        <color theme="1"/>
        <rFont val="Arial"/>
        <family val="2"/>
      </rPr>
      <t>1.11.</t>
    </r>
    <r>
      <rPr>
        <sz val="8"/>
        <color theme="1"/>
        <rFont val="Arial"/>
        <family val="2"/>
      </rPr>
      <t xml:space="preserve"> Reducir la tasa de mortalidad por suicidio de 6,48 en el año 2022 a 6,31 al 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2.14. I</t>
    </r>
    <r>
      <rPr>
        <sz val="8"/>
        <color theme="1"/>
        <rFont val="Arial"/>
        <family val="2"/>
      </rPr>
      <t>ncrementar el número de obras, proyectos y producciones artísticas y culturales</t>
    </r>
  </si>
  <si>
    <r>
      <rPr>
        <b/>
        <sz val="8"/>
        <color theme="1"/>
        <rFont val="Arial"/>
        <family val="2"/>
      </rPr>
      <t>D1.</t>
    </r>
    <r>
      <rPr>
        <sz val="8"/>
        <color theme="1"/>
        <rFont val="Arial"/>
        <family val="2"/>
      </rPr>
      <t xml:space="preserve"> Reducir inequidades sociales y territoriales</t>
    </r>
  </si>
  <si>
    <r>
      <rPr>
        <b/>
        <sz val="8"/>
        <color theme="1"/>
        <rFont val="Arial"/>
        <family val="2"/>
      </rPr>
      <t>1.3.</t>
    </r>
    <r>
      <rPr>
        <sz val="8"/>
        <color theme="1"/>
        <rFont val="Arial"/>
        <family val="2"/>
      </rPr>
      <t xml:space="preserve"> Implantación de sistemas de protección social.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10.2.</t>
    </r>
    <r>
      <rPr>
        <sz val="8"/>
        <color theme="1"/>
        <rFont val="Arial"/>
        <family val="2"/>
      </rPr>
      <t xml:space="preserve"> Promoción de la Inclusión social, económica y política.</t>
    </r>
  </si>
  <si>
    <r>
      <rPr>
        <b/>
        <sz val="8"/>
        <color theme="1"/>
        <rFont val="Arial"/>
        <family val="2"/>
      </rPr>
      <t xml:space="preserve">1.6) </t>
    </r>
    <r>
      <rPr>
        <sz val="8"/>
        <color theme="1"/>
        <rFont val="Arial"/>
        <family val="2"/>
      </rPr>
      <t>Promover el buen uso del tiempo libre en la población ecuatoriana a través de la práctica de actividad física</t>
    </r>
  </si>
  <si>
    <r>
      <rPr>
        <b/>
        <sz val="8"/>
        <color theme="1"/>
        <rFont val="Arial"/>
        <family val="2"/>
      </rPr>
      <t>11,7.</t>
    </r>
    <r>
      <rPr>
        <sz val="8"/>
        <color theme="1"/>
        <rFont val="Arial"/>
        <family val="2"/>
      </rPr>
      <t xml:space="preserve"> Proporcionar el acceso a zonas verdes y espacios públicos seguros.</t>
    </r>
  </si>
  <si>
    <r>
      <rPr>
        <b/>
        <sz val="8"/>
        <color theme="1"/>
        <rFont val="Arial"/>
        <family val="2"/>
      </rPr>
      <t xml:space="preserve">O3. </t>
    </r>
    <r>
      <rPr>
        <sz val="8"/>
        <color theme="1"/>
        <rFont val="Arial"/>
        <family val="2"/>
      </rPr>
      <t>Garantizar la seguridad integral, la paz ciudadana y transformar el sistema de
justicia respetando los derechos humanos</t>
    </r>
  </si>
  <si>
    <r>
      <rPr>
        <b/>
        <sz val="8"/>
        <color theme="1"/>
        <rFont val="Arial"/>
        <family val="2"/>
      </rPr>
      <t xml:space="preserve">3.4) </t>
    </r>
    <r>
      <rPr>
        <sz val="8"/>
        <color theme="1"/>
        <rFont val="Arial"/>
        <family val="2"/>
      </rPr>
      <t>Fortalecer la acción interinstitucional y
el relacionamiento con la sociedad para
contribuir a la seguridad integral y al
desarrollo nacional</t>
    </r>
  </si>
  <si>
    <r>
      <rPr>
        <b/>
        <sz val="8"/>
        <color theme="1"/>
        <rFont val="Arial"/>
        <family val="2"/>
      </rPr>
      <t>16)</t>
    </r>
    <r>
      <rPr>
        <sz val="8"/>
        <color theme="1"/>
        <rFont val="Arial"/>
        <family val="2"/>
      </rPr>
      <t xml:space="preserve"> Incrementar el índice de preparación para
casos de desastres cantonal de 32,74%
en el año 2022 a 39,80% al 2025.</t>
    </r>
  </si>
  <si>
    <r>
      <rPr>
        <b/>
        <sz val="8"/>
        <color theme="1"/>
        <rFont val="Arial"/>
        <family val="2"/>
      </rPr>
      <t xml:space="preserve">O1. </t>
    </r>
    <r>
      <rPr>
        <sz val="8"/>
        <color theme="1"/>
        <rFont val="Arial"/>
        <family val="2"/>
      </rPr>
      <t>Mejorar las condiciones de vida de la población de forma integral, promoviendo el
acceso equitativo a salud, vivienda y bienestar social</t>
    </r>
  </si>
  <si>
    <r>
      <rPr>
        <b/>
        <sz val="8"/>
        <color theme="1"/>
        <rFont val="Arial"/>
        <family val="2"/>
      </rPr>
      <t xml:space="preserve">1.2) </t>
    </r>
    <r>
      <rPr>
        <sz val="8"/>
        <color theme="1"/>
        <rFont val="Arial"/>
        <family val="2"/>
      </rPr>
      <t>Garantizar la inclusión social de las
personas y grupos de atención prioritaria
durante su ciclo de vida</t>
    </r>
  </si>
  <si>
    <r>
      <rPr>
        <b/>
        <sz val="8"/>
        <color theme="1"/>
        <rFont val="Arial"/>
        <family val="2"/>
      </rPr>
      <t>1.3.</t>
    </r>
    <r>
      <rPr>
        <sz val="8"/>
        <color theme="1"/>
        <rFont val="Arial"/>
        <family val="2"/>
      </rPr>
      <t xml:space="preserve"> Implantación de sistemas de protección social.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10.2.</t>
    </r>
    <r>
      <rPr>
        <sz val="8"/>
        <color theme="1"/>
        <rFont val="Arial"/>
        <family val="2"/>
      </rPr>
      <t xml:space="preserve"> Promoción de la Inclusión social, económica y política.                                  </t>
    </r>
    <r>
      <rPr>
        <b/>
        <sz val="8"/>
        <color theme="1"/>
        <rFont val="Arial"/>
        <family val="2"/>
      </rPr>
      <t xml:space="preserve">   5.A)</t>
    </r>
    <r>
      <rPr>
        <sz val="8"/>
        <color theme="1"/>
        <rFont val="Arial"/>
        <family val="2"/>
      </rPr>
      <t xml:space="preserve"> Asegurar la igualdad de derechos a los recursos económicos. </t>
    </r>
  </si>
  <si>
    <r>
      <rPr>
        <b/>
        <sz val="8"/>
        <color theme="1"/>
        <rFont val="Arial"/>
        <family val="2"/>
      </rPr>
      <t xml:space="preserve">O8. </t>
    </r>
    <r>
      <rPr>
        <sz val="8"/>
        <color theme="1"/>
        <rFont val="Arial"/>
        <family val="2"/>
      </rPr>
      <t>Impulsar la conectividad como fuente de desarrollo y crecimiento económico y
sostenible</t>
    </r>
  </si>
  <si>
    <r>
      <rPr>
        <b/>
        <sz val="8"/>
        <color theme="1"/>
        <rFont val="Arial"/>
        <family val="2"/>
      </rPr>
      <t xml:space="preserve">8.1) </t>
    </r>
    <r>
      <rPr>
        <sz val="8"/>
        <color theme="1"/>
        <rFont val="Arial"/>
        <family val="2"/>
      </rPr>
      <t>Mejorar la conectividad digital y el acceso
a nuevas tecnologías para la población</t>
    </r>
  </si>
  <si>
    <r>
      <rPr>
        <b/>
        <sz val="8"/>
        <color theme="1"/>
        <rFont val="Arial"/>
        <family val="2"/>
      </rPr>
      <t xml:space="preserve">8.1) </t>
    </r>
    <r>
      <rPr>
        <sz val="8"/>
        <color theme="1"/>
        <rFont val="Arial"/>
        <family val="2"/>
      </rPr>
      <t>Incrementar el porcentaje de cobertura
poblacional con tecnología 4G de 78,08% 
en el año 2022 a 80,00% al 2025.</t>
    </r>
  </si>
  <si>
    <r>
      <rPr>
        <b/>
        <sz val="8"/>
        <color theme="1"/>
        <rFont val="Arial"/>
        <family val="2"/>
      </rPr>
      <t xml:space="preserve">7.1) </t>
    </r>
    <r>
      <rPr>
        <sz val="8"/>
        <color theme="1"/>
        <rFont val="Arial"/>
        <family val="2"/>
      </rPr>
      <t xml:space="preserve">Garantizar acceso universal a energía. 
</t>
    </r>
  </si>
  <si>
    <r>
      <rPr>
        <b/>
        <sz val="8"/>
        <color theme="1"/>
        <rFont val="Arial"/>
        <family val="2"/>
      </rPr>
      <t>O9.</t>
    </r>
    <r>
      <rPr>
        <sz val="8"/>
        <color theme="1"/>
        <rFont val="Arial"/>
        <family val="2"/>
      </rPr>
      <t xml:space="preserve"> Propender la construcción de un Estado eficiente, transparente y orientado al bienestar social.</t>
    </r>
  </si>
  <si>
    <r>
      <rPr>
        <b/>
        <sz val="8"/>
        <color theme="1"/>
        <rFont val="Arial"/>
        <family val="2"/>
      </rPr>
      <t>9.1).</t>
    </r>
    <r>
      <rPr>
        <sz val="8"/>
        <color theme="1"/>
        <rFont val="Arial"/>
        <family val="2"/>
      </rPr>
      <t xml:space="preserve"> Fomentar la participación ciudadana con enfoques de igualdad, en todos los niveles de gobierno y funciones del Estado, que permita realizar el monitoreo y evaluación de la gestión pública, fortaleciendo la rendición de cuentas</t>
    </r>
  </si>
  <si>
    <r>
      <rPr>
        <b/>
        <sz val="8"/>
        <color theme="1"/>
        <rFont val="Arial"/>
        <family val="2"/>
      </rPr>
      <t>9.6</t>
    </r>
    <r>
      <rPr>
        <sz val="8"/>
        <color theme="1"/>
        <rFont val="Arial"/>
        <family val="2"/>
      </rPr>
      <t>. Incrementar el número de procesos de  formación, capacitación, promoción y  apoyo técnico a los espacios, mecanismos e instancias de Participación Ciudadana de 1.020 en el año 2023 a 2.111 al 2025.</t>
    </r>
  </si>
  <si>
    <r>
      <rPr>
        <b/>
        <sz val="8"/>
        <color theme="1"/>
        <rFont val="Arial"/>
        <family val="2"/>
      </rPr>
      <t>D4.</t>
    </r>
    <r>
      <rPr>
        <sz val="8"/>
        <color theme="1"/>
        <rFont val="Arial"/>
        <family val="2"/>
      </rPr>
      <t xml:space="preserve"> Articular la gestión territorial y la gobernanza multinivel.</t>
    </r>
  </si>
  <si>
    <r>
      <rPr>
        <b/>
        <sz val="8"/>
        <color theme="1"/>
        <rFont val="Arial"/>
        <family val="2"/>
      </rPr>
      <t>16.7.</t>
    </r>
    <r>
      <rPr>
        <sz val="8"/>
        <color theme="1"/>
        <rFont val="Arial"/>
        <family val="2"/>
      </rPr>
      <t xml:space="preserve"> Fomento de la participación ciudadana.</t>
    </r>
  </si>
  <si>
    <r>
      <rPr>
        <b/>
        <sz val="8"/>
        <color theme="1"/>
        <rFont val="Arial"/>
        <family val="2"/>
      </rPr>
      <t>O5.</t>
    </r>
    <r>
      <rPr>
        <sz val="8"/>
        <color theme="1"/>
        <rFont val="Arial"/>
        <family val="2"/>
      </rPr>
      <t xml:space="preserve"> Fomentar de manera sustentable la producción mejorando los niveles de productividad</t>
    </r>
  </si>
  <si>
    <r>
      <rPr>
        <b/>
        <sz val="8"/>
        <color theme="1"/>
        <rFont val="Arial"/>
        <family val="2"/>
      </rPr>
      <t xml:space="preserve">5.1) </t>
    </r>
    <r>
      <rPr>
        <sz val="8"/>
        <color theme="1"/>
        <rFont val="Arial"/>
        <family val="2"/>
      </rPr>
      <t>Incrementar la oferta del sector agropecuario para satisfacer la demanda  nacional e internacional de productos  tradicionales y no tradicionales de calidad.</t>
    </r>
  </si>
  <si>
    <r>
      <rPr>
        <b/>
        <sz val="8"/>
        <color theme="1"/>
        <rFont val="Arial"/>
        <family val="2"/>
      </rPr>
      <t>5.</t>
    </r>
    <r>
      <rPr>
        <sz val="8"/>
        <color theme="1"/>
        <rFont val="Arial"/>
        <family val="2"/>
      </rPr>
      <t xml:space="preserve"> Incrementar el rendimiento de la productividad agrícola nacional de 129,97 en el año 2022 a 131,04 al 2025.</t>
    </r>
  </si>
  <si>
    <r>
      <rPr>
        <b/>
        <sz val="8"/>
        <color theme="1"/>
        <rFont val="Arial"/>
        <family val="2"/>
      </rPr>
      <t xml:space="preserve">D2. </t>
    </r>
    <r>
      <rPr>
        <sz val="8"/>
        <color theme="1"/>
        <rFont val="Arial"/>
        <family val="2"/>
      </rPr>
      <t xml:space="preserve">Impulsar productividad y competitividad sistémica a partir del potenciamiento de roles y funcionalidad del territorio. </t>
    </r>
  </si>
  <si>
    <r>
      <rPr>
        <b/>
        <sz val="8"/>
        <color theme="1"/>
        <rFont val="Arial"/>
        <family val="2"/>
      </rPr>
      <t xml:space="preserve">2.A. </t>
    </r>
    <r>
      <rPr>
        <sz val="8"/>
        <color theme="1"/>
        <rFont val="Arial"/>
        <family val="2"/>
      </rPr>
      <t>Aumento de inversiones en agricultura.</t>
    </r>
  </si>
  <si>
    <r>
      <rPr>
        <b/>
        <sz val="8"/>
        <color theme="1"/>
        <rFont val="Arial"/>
        <family val="2"/>
      </rPr>
      <t>2.1</t>
    </r>
    <r>
      <rPr>
        <sz val="8"/>
        <color theme="1"/>
        <rFont val="Arial"/>
        <family val="2"/>
      </rPr>
      <t xml:space="preserve">. Poner fin al hambre.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2.4.</t>
    </r>
    <r>
      <rPr>
        <sz val="8"/>
        <color theme="1"/>
        <rFont val="Arial"/>
        <family val="2"/>
      </rPr>
      <t xml:space="preserve"> Prácticas agrícolas sostenibles y resilientes.</t>
    </r>
  </si>
  <si>
    <r>
      <rPr>
        <b/>
        <sz val="8"/>
        <color theme="1"/>
        <rFont val="Arial"/>
        <family val="2"/>
      </rPr>
      <t>2.3</t>
    </r>
    <r>
      <rPr>
        <sz val="8"/>
        <color theme="1"/>
        <rFont val="Arial"/>
        <family val="2"/>
      </rPr>
      <t xml:space="preserve">. Duplicación de productividad e ingresos agrícolas a pequeña escala.         </t>
    </r>
  </si>
  <si>
    <r>
      <rPr>
        <b/>
        <sz val="8"/>
        <color theme="1"/>
        <rFont val="Arial"/>
        <family val="2"/>
      </rPr>
      <t>O9</t>
    </r>
    <r>
      <rPr>
        <sz val="8"/>
        <color theme="1"/>
        <rFont val="Arial"/>
        <family val="2"/>
      </rPr>
      <t>. Propender la construcción de un Estado eficiente, transparente y orientado al bienestar social.</t>
    </r>
  </si>
  <si>
    <r>
      <rPr>
        <b/>
        <sz val="8"/>
        <color theme="1"/>
        <rFont val="Arial"/>
        <family val="2"/>
      </rPr>
      <t>5.A</t>
    </r>
    <r>
      <rPr>
        <sz val="8"/>
        <color theme="1"/>
        <rFont val="Arial"/>
        <family val="2"/>
      </rPr>
      <t>. Asegurar la igualdad de derechos a los recursos económicos.</t>
    </r>
  </si>
  <si>
    <r>
      <rPr>
        <b/>
        <sz val="8"/>
        <color theme="1"/>
        <rFont val="Arial"/>
        <family val="2"/>
      </rPr>
      <t xml:space="preserve">16.B. </t>
    </r>
    <r>
      <rPr>
        <sz val="8"/>
        <color theme="1"/>
        <rFont val="Arial"/>
        <family val="2"/>
      </rPr>
      <t xml:space="preserve">Promoción y aplicación de leyes y políticas (DDHH)    </t>
    </r>
  </si>
  <si>
    <r>
      <rPr>
        <b/>
        <sz val="8"/>
        <color theme="1"/>
        <rFont val="Arial"/>
        <family val="2"/>
      </rPr>
      <t xml:space="preserve">17.17. </t>
    </r>
    <r>
      <rPr>
        <sz val="8"/>
        <color theme="1"/>
        <rFont val="Arial"/>
        <family val="2"/>
      </rPr>
      <t>Fomento de alianzas público-privadas</t>
    </r>
  </si>
  <si>
    <t xml:space="preserve">Construcción de infraestructura vial (alcantarillas, cunetas, bordillos, muros, viseras o paradas de bus) </t>
  </si>
  <si>
    <t>Adoquinados de las calles de la Comunidad el Carmelo</t>
  </si>
  <si>
    <t>Porcentaje de ampliación del servicio de recolección de residuos sólidos</t>
  </si>
  <si>
    <t>Incrementar, en un 20% adicional la cobertura de recolección de residuos sólidos, hasta el año 2027.</t>
  </si>
  <si>
    <t>Proyecto de alumbrado en el Cementerio, calles de la Comunidad El Carmelo, canchas y otros espacios públicos priorizados.</t>
  </si>
  <si>
    <t>Implementar al menos 1 sistema de tratamiento de aguas servidas, hasta el año 2027.</t>
  </si>
  <si>
    <t>Elaborar 1 estudio técnico para mejoramiento del  sistema de agua potable, hasta el año 2027.</t>
  </si>
  <si>
    <t>Implementar al menos 1 sistema de tratamiento de agua potable, hasta el año 2027.</t>
  </si>
  <si>
    <t>Número de sistemas de tratamiento de agua potable implementados.</t>
  </si>
  <si>
    <t>Implementar, al menos 6 letrinas en sectores prioritarios de la parroquia, hasta el año 2027.</t>
  </si>
  <si>
    <t>Ejecutar al menos 8 eventos que promuevan el rescate y conservación del patrimonio cultural, hasta finalizar el año 2027.</t>
  </si>
  <si>
    <t>Número de eventos ejecutados</t>
  </si>
  <si>
    <t>Implementar, 6 simbolos patrios de identidad cantonal y parroquial, hasta el año 2027.</t>
  </si>
  <si>
    <t>Fomentar el disfrute de los espacios públicos de calidad con acceso a los servicios sociales.</t>
  </si>
  <si>
    <r>
      <rPr>
        <b/>
        <sz val="8"/>
        <color theme="1"/>
        <rFont val="Arial"/>
        <family val="2"/>
      </rPr>
      <t>15.1</t>
    </r>
    <r>
      <rPr>
        <sz val="8"/>
        <color theme="1"/>
        <rFont val="Arial"/>
        <family val="2"/>
      </rPr>
      <t xml:space="preserve">. Asegurar la conservación y uso sostenible de los ecosistemas.                         </t>
    </r>
    <r>
      <rPr>
        <b/>
        <sz val="8"/>
        <color theme="1"/>
        <rFont val="Arial"/>
        <family val="2"/>
      </rPr>
      <t xml:space="preserve">15.2. </t>
    </r>
    <r>
      <rPr>
        <sz val="8"/>
        <color theme="1"/>
        <rFont val="Arial"/>
        <family val="2"/>
      </rPr>
      <t xml:space="preserve">Gestión sostenible de los bosques. </t>
    </r>
  </si>
  <si>
    <t>Beneficiar, al menos a 50 personas anualmente con el servicio de asistencia social, hasta el año 2027.</t>
  </si>
  <si>
    <t>Número de personas beneficiadas</t>
  </si>
  <si>
    <t>Regeneración del Parque Central de la cabecera parroquial Zambi: Iluminación, bancas, plantas, glorieta.</t>
  </si>
  <si>
    <t>Construcción de cocina - comedor en la Casa Comunal del Sector el Carmelo.</t>
  </si>
  <si>
    <t>Construcción de la Cubierta para cancha de uso multiple del barrio la Arada.</t>
  </si>
  <si>
    <t>Readecuación de las canchas: Comunidad el Porvenir, La Chora y Cancha del parque central de Zambi.</t>
  </si>
  <si>
    <t>Programa de Regeneración Urbana y mantenimiento de espacios públicos.</t>
  </si>
  <si>
    <t xml:space="preserve">Mantenimiento y adecuación del Cementerio General y del Cementerio La Chora.
</t>
  </si>
  <si>
    <t>11,7. Proporcionar el acceso a zonas verdes y espacios públicos seguros.</t>
  </si>
  <si>
    <t>Mejorar y mantener en óptimas condiciones de la infraestructura pública de esparcimiento y escenarios deportivos</t>
  </si>
  <si>
    <t>Elaboración del inventario de los diferentes atractivos turisticos, para la promoción y difusión de los mismos.</t>
  </si>
  <si>
    <t>Integración social mediante el desarrollo de festividades religiosas, culturales, sociales y deportivas, en los diferentes barrios y fomento a las artes.</t>
  </si>
  <si>
    <t>Fomento al deporte en niños mayores de 5 años a 16 años.</t>
  </si>
  <si>
    <t>Programa de legalización de equipamiento de seguridad de la parroquia.</t>
  </si>
  <si>
    <t xml:space="preserve">
Adquisición y capacitación en crianza y reproducción de pollos.</t>
  </si>
  <si>
    <t>Adquisición de semillas de hortalizas, legumbres y plantulas de café para implementar huertos familiares.</t>
  </si>
  <si>
    <r>
      <rPr>
        <b/>
        <sz val="8"/>
        <color theme="1"/>
        <rFont val="Arial"/>
        <family val="2"/>
      </rPr>
      <t>O9</t>
    </r>
    <r>
      <rPr>
        <sz val="8"/>
        <color theme="1"/>
        <rFont val="Arial"/>
        <family val="2"/>
      </rPr>
      <t>. Garantizar la seguridad ciudadana, orden público y gestión de riesgos.</t>
    </r>
  </si>
  <si>
    <t>Adquirir, al menos 2 muebles de oficna hasta el año 2024.</t>
  </si>
  <si>
    <t>Número de  muebles de oficina adquiridos</t>
  </si>
  <si>
    <t>Número de  equipos de oficina adquiridos</t>
  </si>
  <si>
    <t>Adquirir, al menos 1 equipo de oficna hasta el año 2024.</t>
  </si>
  <si>
    <t>Dotación de mobiliario par el GAD Parroquial.</t>
  </si>
  <si>
    <t>Dotación de equipo informático para el GAD Parroquial.</t>
  </si>
  <si>
    <t>Elaboración de un paquete de proyectos (consultorias, estudios) requeridos para la gestión de recursos en instituciones financieras.</t>
  </si>
  <si>
    <t>Proyecto de letrinización en los barrios prioritrios de la parroquia</t>
  </si>
  <si>
    <t>Adecuar, al menos 7 espacios públicos  de la parroquia, hasta el año 2027.</t>
  </si>
  <si>
    <t>Programa de seguridad ciudadana</t>
  </si>
  <si>
    <t>Proyecto Zambi seguro: Implementación de cámaras de seguridad y alarmas comunitarias.</t>
  </si>
  <si>
    <t>Fomento al liderazgo y empoderamiento de la mujer</t>
  </si>
  <si>
    <t>Contar con infraestructura pública de esparcimiento social en óptimas condiciones para disfrute de los espacios públicos.</t>
  </si>
  <si>
    <t>Impulsar la dotación de servcios de internet en los espacios públicos.</t>
  </si>
  <si>
    <r>
      <rPr>
        <b/>
        <sz val="10"/>
        <color theme="1"/>
        <rFont val="Arial"/>
        <family val="2"/>
      </rPr>
      <t>Objetivo de desarrollo 10</t>
    </r>
    <r>
      <rPr>
        <sz val="10"/>
        <color theme="1"/>
        <rFont val="Arial"/>
        <family val="2"/>
      </rPr>
      <t xml:space="preserve">: Establecer mecanismos de participación ciudadana activa (mingas) que coadyuven a conseguir el desarrollo sostenible de la parroquia. </t>
    </r>
  </si>
  <si>
    <r>
      <rPr>
        <b/>
        <sz val="10"/>
        <color theme="1"/>
        <rFont val="Arial"/>
        <family val="2"/>
      </rPr>
      <t>Objetivo de desarrollo 11:</t>
    </r>
    <r>
      <rPr>
        <sz val="10"/>
        <color theme="1"/>
        <rFont val="Arial"/>
        <family val="2"/>
      </rPr>
      <t xml:space="preserve"> Consolidar a Zambi como una parroquia de producción sostenible y segura para el consumo, a través del uso eficiente de los recursos, mejorando la infraestructura agrícola y ganadera, y mediante buenas prácticas amigables con el medio ambiente.</t>
    </r>
  </si>
  <si>
    <r>
      <rPr>
        <b/>
        <sz val="10"/>
        <color theme="1"/>
        <rFont val="Arial"/>
        <family val="2"/>
      </rPr>
      <t>Objetivo de desarrollo 12:</t>
    </r>
    <r>
      <rPr>
        <sz val="10"/>
        <color theme="1"/>
        <rFont val="Arial"/>
        <family val="2"/>
      </rPr>
      <t xml:space="preserve"> Mejorar la productividad de las actividades agroproductivas, dentro de un marco de desarrollo sostenible que fomente el autoconsumo y garantice la seguridad alimentaria.</t>
    </r>
  </si>
  <si>
    <r>
      <rPr>
        <b/>
        <sz val="10"/>
        <color theme="1"/>
        <rFont val="Arial"/>
        <family val="2"/>
      </rPr>
      <t>Objetivo de desarrollo 13:</t>
    </r>
    <r>
      <rPr>
        <sz val="10"/>
        <color theme="1"/>
        <rFont val="Arial"/>
        <family val="2"/>
      </rPr>
      <t xml:space="preserve"> Impulsar la red local de producción y comercialización sostenible que permita la operatividad de los productores y el crecimiento económico-productivo.</t>
    </r>
  </si>
  <si>
    <r>
      <rPr>
        <b/>
        <sz val="10"/>
        <color rgb="FF000000"/>
        <rFont val="Arial"/>
        <family val="2"/>
      </rPr>
      <t>Objetivo de desarrollo 14:</t>
    </r>
    <r>
      <rPr>
        <sz val="10"/>
        <color rgb="FF000000"/>
        <rFont val="Arial"/>
        <family val="2"/>
      </rPr>
      <t xml:space="preserve"> Fortalecer la planificación y gestión del Gobierno Parroquial, mediante la aplicación de políticas públicas de descentralización/desconcentración de servicios y recursos económicos y humanos. </t>
    </r>
  </si>
  <si>
    <t xml:space="preserve">Adecuación de la casa parroquial </t>
  </si>
  <si>
    <t>Brindar mejor atención a la población de la parroquia, optimizando la gestión institucional.</t>
  </si>
  <si>
    <t>Crédito con la banca pública.
Convenio de pago.</t>
  </si>
  <si>
    <t>Financiamiento.</t>
  </si>
  <si>
    <t>Asesoramiento.</t>
  </si>
  <si>
    <t>Dotación de insumos</t>
  </si>
  <si>
    <t>Plan de desarrollo agropecuario, con fomento a la producción y comercialización local sostenible.</t>
  </si>
  <si>
    <t>Asistencia técnica.
Capacitación.
Dotación de insumos.</t>
  </si>
  <si>
    <t>Industrial Lojana de Especerías (ILE)</t>
  </si>
  <si>
    <t>Plan de desarrollo agroindustrail.</t>
  </si>
  <si>
    <t>Plan de fortalecimiento del GAD parroquial para la eficiencia institucional.</t>
  </si>
  <si>
    <t>Acuerdos.
Convenios.</t>
  </si>
  <si>
    <t>Banco de Desarrollo del Ecuador B.P.</t>
  </si>
  <si>
    <t>Shp</t>
  </si>
  <si>
    <t>Información geográfica de información base de la parroquia.</t>
  </si>
  <si>
    <t>Secretaria Parroquial</t>
  </si>
  <si>
    <t>1:100,000</t>
  </si>
  <si>
    <t>si</t>
  </si>
  <si>
    <t>Imágenes</t>
  </si>
  <si>
    <t>Esquemas_mapas</t>
  </si>
  <si>
    <t>Representación gráfica de datos de poblados, vialidad, infraestructura</t>
  </si>
  <si>
    <t>png y jpg</t>
  </si>
  <si>
    <t>s/e</t>
  </si>
  <si>
    <t>Información recopilada del INEC, GADM de Catamayo.</t>
  </si>
  <si>
    <t>PDOT Catamayo, 2020, Ministerio de Trasnporte, Junta Parroquial</t>
  </si>
  <si>
    <t>Cartografía</t>
  </si>
  <si>
    <t>Información geográfica de asentamientos, red vial e infrestructuras.</t>
  </si>
  <si>
    <t>Otros</t>
  </si>
  <si>
    <t>Tablas</t>
  </si>
  <si>
    <t>Detalle de datos sintesis de mapas</t>
  </si>
  <si>
    <t>jpg</t>
  </si>
  <si>
    <t>Representación gráfica del análisis biofisico de la parroquia</t>
  </si>
  <si>
    <t>Información recopilada por MAATE, GADM de Catamayo.</t>
  </si>
  <si>
    <t>MAATE 2021, PUCE, SIN 2021, CONAGE,  SNGRE 2021, IMANHI 2022, Naturaleza y Cultura</t>
  </si>
  <si>
    <t>Información geográfica de los componentes naturales</t>
  </si>
  <si>
    <t>Identificación gráfica de equipaminetos e infraestructura</t>
  </si>
  <si>
    <t>Información recopilada del INEC</t>
  </si>
  <si>
    <t>INEC, 2022, MSP, Senecyt, Ministerio del Interior.</t>
  </si>
  <si>
    <t>Detalle de datos de población y vivienda</t>
  </si>
  <si>
    <t>Representación gráfica del análisis económico y productivo de la parroquia</t>
  </si>
  <si>
    <t xml:space="preserve">Información recopilada por el MAG </t>
  </si>
  <si>
    <t>Información geográfica de los componentes productivos</t>
  </si>
  <si>
    <t>Detalle de datos de actividades económicas de la parroquia</t>
  </si>
  <si>
    <t>Representación gráfica del análisis funcional del órgano politico de la parroquia</t>
  </si>
  <si>
    <t>Detalle de datos institucionales y normativa</t>
  </si>
  <si>
    <t>Esquemas</t>
  </si>
  <si>
    <t>Mapeo de actores, Modelo territorial actual y Modelo territorial deseado</t>
  </si>
  <si>
    <t>Matriz de evaluacion y seguimiento del PDOT</t>
  </si>
  <si>
    <t>xlx</t>
  </si>
  <si>
    <t>Información recopilada por GADMC Y GADP Zambi</t>
  </si>
  <si>
    <t>Información recopilada por Junta Parroquial Zambi</t>
  </si>
  <si>
    <t>Junta Parroquial Zambi, Consejo de Participación Ciudadana.</t>
  </si>
  <si>
    <t>PDOT Catamayo, 2020, Junta Parroquial Zambi</t>
  </si>
  <si>
    <t>MAG, PDOT Catamayo 2020, Junta Parroquial Zambi</t>
  </si>
  <si>
    <t>Creado 19/08/2024, modificado 14/10/2024</t>
  </si>
  <si>
    <t>Creado 19/08/2024, modificado 17/10/2024</t>
  </si>
  <si>
    <t>Creado 19/08/2024, modificado 18/10/2024</t>
  </si>
  <si>
    <t>https://app.box.com/s/62pv8a50riwm0lryxkwr61t7zbvt1epn</t>
  </si>
  <si>
    <t>C:\Users\Karina Ruiz\Box\INVENTARIO DE INFORMACIÓN PDOT ZAMBI
https://app.box.com/s/62pv8a50riwm0lryxkwr61t7zbvt1epn</t>
  </si>
  <si>
    <t>Nombre del Plan / programa</t>
  </si>
  <si>
    <t>Adquisición y capacitación en crianza y reproducción de pollos.</t>
  </si>
  <si>
    <t>Dotación de insumos.
Asistencia técnica.
Capacitación.
Dotación de plantas.</t>
  </si>
  <si>
    <t>Dotación de plantas,
Dotación de insumos.
Capacitación.
Asistencia técnica.</t>
  </si>
  <si>
    <t>Asistencia técnica.
Dotación de insumos.</t>
  </si>
  <si>
    <t xml:space="preserve">
Asistencia técnica.
Capacitación.
</t>
  </si>
  <si>
    <t>Financiamiento.
Dotación de materiales.
Apoyo con maquinaria.</t>
  </si>
  <si>
    <t>Apoyo con maquinaria.
Dotación de materiales.</t>
  </si>
  <si>
    <t>Seguimiento.</t>
  </si>
  <si>
    <t>Financiamiento,
Acompañamiento técnico.</t>
  </si>
  <si>
    <t>Proyecto de letrinización en los barrios prioritarios de la parroquia</t>
  </si>
  <si>
    <t>Apoyo técnico.
Dotación de insumos, materiales y maquinaria.</t>
  </si>
  <si>
    <t>Plan de desarrollo turístico</t>
  </si>
  <si>
    <t>Acompañamiento técnico.</t>
  </si>
  <si>
    <t>Asesoramiento.
Apoyo con maquinaria e insumos.</t>
  </si>
  <si>
    <t>Ministerio deTurismo.</t>
  </si>
  <si>
    <t>Ejecución del Festival de la Piña de Oro para el fortalecimiento de la identidad cultural.</t>
  </si>
  <si>
    <t>Acompañamiento técnico.
Promoción.</t>
  </si>
  <si>
    <t>Asesoramiento.
Promoción</t>
  </si>
  <si>
    <t>Fomento al deporte en niños mayores de 5 años a 16 años</t>
  </si>
  <si>
    <t>Acompañamiento técnico.
Promoción.
Dotación de insumos.</t>
  </si>
  <si>
    <t>Concejo Cantonal de Protección de Derechos</t>
  </si>
  <si>
    <t>Promoción</t>
  </si>
  <si>
    <t>No aplica</t>
  </si>
  <si>
    <t>Asesoramiento técnico.
Dotación de insumos (plantas).</t>
  </si>
  <si>
    <t>Asesoramiento técnico.
Dotación de insumos.</t>
  </si>
  <si>
    <t>Asesoramiento técnico.</t>
  </si>
  <si>
    <t>Mantenimiento y adecuación del Cementerio General y del Cementerio La Chora.</t>
  </si>
  <si>
    <t>Asesoramiento legal y técnico.</t>
  </si>
  <si>
    <t>Policia Nacional</t>
  </si>
  <si>
    <t>Ministerio de Inclusión Social y Económica.</t>
  </si>
  <si>
    <t>Acompañamiento técnico.
Dotación de personal.</t>
  </si>
  <si>
    <t>Ministerio de Telecomunicaciones y de la Sociedad de la Información.</t>
  </si>
  <si>
    <t>Asesoramiento y acompañamiento técnico.</t>
  </si>
  <si>
    <t>Asistencia técnica.
Capacitación.
Apoyo en proceso de comercialización.</t>
  </si>
  <si>
    <t>CONAGOPARE</t>
  </si>
  <si>
    <t>Apoyo legal.
Apoyo técnico.</t>
  </si>
  <si>
    <t>Regeneración del Parque Central de la cabecera parroquial Zambi: Iluminación, bancas, plantas, glorieta y baños.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</si>
</sst>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64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ptos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u/>
      <sz val="12"/>
      <color theme="0"/>
      <name val="Arial"/>
      <family val="2"/>
    </font>
    <font>
      <u/>
      <sz val="12"/>
      <color theme="1"/>
      <name val="Arial"/>
      <family val="2"/>
    </font>
    <font>
      <b/>
      <sz val="12"/>
      <color rgb="FF92D050"/>
      <name val="Arial"/>
      <family val="2"/>
    </font>
    <font>
      <b/>
      <sz val="12"/>
      <color rgb="FF00B0F0"/>
      <name val="Arial"/>
      <family val="2"/>
    </font>
    <font>
      <b/>
      <sz val="12"/>
      <color theme="8" tint="-0.249977111117893"/>
      <name val="Arial"/>
      <family val="2"/>
    </font>
    <font>
      <b/>
      <sz val="11"/>
      <color rgb="FF00206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0" tint="-4.9989318521683403E-2"/>
      <name val="Arial"/>
      <family val="2"/>
    </font>
    <font>
      <b/>
      <u/>
      <sz val="11"/>
      <color theme="0"/>
      <name val="Arial"/>
      <family val="2"/>
    </font>
    <font>
      <u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8"/>
      <color theme="1"/>
      <name val="Aptos Narrow"/>
      <family val="2"/>
    </font>
    <font>
      <sz val="7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E5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rgb="FF000000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rgb="FF00000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medium">
        <color rgb="FF00B0F0"/>
      </left>
      <right style="thick">
        <color theme="7" tint="0.39997558519241921"/>
      </right>
      <top style="medium">
        <color rgb="FF00B0F0"/>
      </top>
      <bottom style="medium">
        <color rgb="FF00B0F0"/>
      </bottom>
      <diagonal/>
    </border>
    <border>
      <left/>
      <right/>
      <top style="thick">
        <color theme="7" tint="0.39997558519241921"/>
      </top>
      <bottom style="medium">
        <color rgb="FFFFC000"/>
      </bottom>
      <diagonal/>
    </border>
    <border>
      <left style="medium">
        <color rgb="FF00B0F0"/>
      </left>
      <right style="thick">
        <color theme="7" tint="0.39997558519241921"/>
      </right>
      <top style="medium">
        <color rgb="FF00B0F0"/>
      </top>
      <bottom/>
      <diagonal/>
    </border>
    <border>
      <left/>
      <right style="thick">
        <color theme="7" tint="0.39997558519241921"/>
      </right>
      <top style="thick">
        <color theme="9"/>
      </top>
      <bottom style="medium">
        <color rgb="FF00B0F0"/>
      </bottom>
      <diagonal/>
    </border>
    <border>
      <left style="thick">
        <color rgb="FFFFC000"/>
      </left>
      <right/>
      <top/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thick">
        <color theme="8" tint="-0.249977111117893"/>
      </right>
      <top style="medium">
        <color theme="0"/>
      </top>
      <bottom/>
      <diagonal/>
    </border>
    <border>
      <left/>
      <right/>
      <top style="medium">
        <color rgb="FFFFC000"/>
      </top>
      <bottom/>
      <diagonal/>
    </border>
    <border>
      <left/>
      <right style="thick">
        <color theme="9"/>
      </right>
      <top style="medium">
        <color theme="0"/>
      </top>
      <bottom style="thick">
        <color theme="0"/>
      </bottom>
      <diagonal/>
    </border>
    <border>
      <left/>
      <right style="thick">
        <color theme="7" tint="0.39997558519241921"/>
      </right>
      <top style="thick">
        <color theme="0"/>
      </top>
      <bottom style="medium">
        <color theme="0"/>
      </bottom>
      <diagonal/>
    </border>
    <border>
      <left/>
      <right style="thick">
        <color rgb="FFFFC000"/>
      </right>
      <top style="thick">
        <color theme="0"/>
      </top>
      <bottom/>
      <diagonal/>
    </border>
    <border>
      <left/>
      <right style="thick">
        <color theme="8" tint="-0.249977111117893"/>
      </right>
      <top style="thick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theme="1"/>
      </left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/>
      <diagonal/>
    </border>
    <border>
      <left style="medium">
        <color indexed="64"/>
      </left>
      <right style="thick">
        <color theme="0"/>
      </right>
      <top/>
      <bottom style="thick">
        <color theme="0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1054">
    <xf numFmtId="0" fontId="0" fillId="0" borderId="0" xfId="0"/>
    <xf numFmtId="0" fontId="5" fillId="0" borderId="0" xfId="0" applyFont="1"/>
    <xf numFmtId="0" fontId="8" fillId="0" borderId="24" xfId="0" applyFont="1" applyBorder="1"/>
    <xf numFmtId="0" fontId="0" fillId="13" borderId="1" xfId="0" applyFill="1" applyBorder="1" applyAlignment="1">
      <alignment horizontal="center" vertical="center"/>
    </xf>
    <xf numFmtId="0" fontId="9" fillId="13" borderId="13" xfId="0" applyFont="1" applyFill="1" applyBorder="1" applyAlignment="1">
      <alignment horizontal="justify" vertical="center" wrapText="1"/>
    </xf>
    <xf numFmtId="0" fontId="19" fillId="13" borderId="16" xfId="0" applyFont="1" applyFill="1" applyBorder="1" applyAlignment="1">
      <alignment horizontal="justify" vertical="center" wrapText="1"/>
    </xf>
    <xf numFmtId="0" fontId="9" fillId="13" borderId="26" xfId="0" applyFont="1" applyFill="1" applyBorder="1" applyAlignment="1">
      <alignment horizontal="justify" vertical="center" wrapText="1"/>
    </xf>
    <xf numFmtId="0" fontId="10" fillId="13" borderId="13" xfId="0" applyFont="1" applyFill="1" applyBorder="1" applyAlignment="1">
      <alignment horizontal="justify" vertical="center" wrapText="1"/>
    </xf>
    <xf numFmtId="0" fontId="9" fillId="12" borderId="36" xfId="0" applyFont="1" applyFill="1" applyBorder="1" applyAlignment="1">
      <alignment horizontal="justify" vertical="center" wrapText="1"/>
    </xf>
    <xf numFmtId="0" fontId="9" fillId="12" borderId="37" xfId="0" applyFont="1" applyFill="1" applyBorder="1" applyAlignment="1">
      <alignment horizontal="justify" vertical="center" wrapText="1"/>
    </xf>
    <xf numFmtId="0" fontId="10" fillId="12" borderId="38" xfId="0" applyFont="1" applyFill="1" applyBorder="1" applyAlignment="1">
      <alignment horizontal="justify" vertical="center" wrapText="1"/>
    </xf>
    <xf numFmtId="0" fontId="9" fillId="12" borderId="26" xfId="0" applyFont="1" applyFill="1" applyBorder="1" applyAlignment="1">
      <alignment horizontal="justify" vertical="center" wrapText="1"/>
    </xf>
    <xf numFmtId="0" fontId="9" fillId="12" borderId="13" xfId="0" applyFont="1" applyFill="1" applyBorder="1" applyAlignment="1">
      <alignment horizontal="justify" vertical="center" wrapText="1"/>
    </xf>
    <xf numFmtId="0" fontId="9" fillId="14" borderId="13" xfId="0" applyFont="1" applyFill="1" applyBorder="1" applyAlignment="1">
      <alignment horizontal="justify" vertical="center" wrapText="1"/>
    </xf>
    <xf numFmtId="0" fontId="19" fillId="13" borderId="13" xfId="0" applyFont="1" applyFill="1" applyBorder="1" applyAlignment="1">
      <alignment horizontal="justify" vertical="center" wrapText="1"/>
    </xf>
    <xf numFmtId="0" fontId="19" fillId="13" borderId="32" xfId="0" applyFont="1" applyFill="1" applyBorder="1" applyAlignment="1">
      <alignment horizontal="justify" vertical="center" wrapText="1"/>
    </xf>
    <xf numFmtId="0" fontId="19" fillId="12" borderId="26" xfId="0" applyFont="1" applyFill="1" applyBorder="1" applyAlignment="1">
      <alignment horizontal="justify" vertical="center" wrapText="1"/>
    </xf>
    <xf numFmtId="0" fontId="19" fillId="12" borderId="13" xfId="0" applyFont="1" applyFill="1" applyBorder="1" applyAlignment="1">
      <alignment horizontal="justify" vertical="center" wrapText="1"/>
    </xf>
    <xf numFmtId="0" fontId="19" fillId="12" borderId="14" xfId="0" applyFont="1" applyFill="1" applyBorder="1" applyAlignment="1">
      <alignment horizontal="justify" vertical="center" wrapText="1"/>
    </xf>
    <xf numFmtId="0" fontId="9" fillId="12" borderId="15" xfId="0" applyFont="1" applyFill="1" applyBorder="1" applyAlignment="1">
      <alignment horizontal="justify" vertical="center" wrapText="1"/>
    </xf>
    <xf numFmtId="0" fontId="19" fillId="12" borderId="16" xfId="0" applyFont="1" applyFill="1" applyBorder="1" applyAlignment="1">
      <alignment horizontal="justify" vertical="center" wrapText="1"/>
    </xf>
    <xf numFmtId="0" fontId="19" fillId="12" borderId="22" xfId="0" applyFont="1" applyFill="1" applyBorder="1" applyAlignment="1">
      <alignment horizontal="justify" vertical="center" wrapText="1"/>
    </xf>
    <xf numFmtId="0" fontId="19" fillId="15" borderId="26" xfId="0" applyFont="1" applyFill="1" applyBorder="1" applyAlignment="1">
      <alignment horizontal="justify" vertical="center" wrapText="1"/>
    </xf>
    <xf numFmtId="0" fontId="19" fillId="15" borderId="13" xfId="0" applyFont="1" applyFill="1" applyBorder="1" applyAlignment="1">
      <alignment horizontal="justify" vertical="center" wrapText="1"/>
    </xf>
    <xf numFmtId="0" fontId="9" fillId="15" borderId="13" xfId="0" applyFont="1" applyFill="1" applyBorder="1" applyAlignment="1">
      <alignment horizontal="justify" vertical="center" wrapText="1"/>
    </xf>
    <xf numFmtId="0" fontId="19" fillId="14" borderId="26" xfId="0" applyFont="1" applyFill="1" applyBorder="1" applyAlignment="1">
      <alignment horizontal="justify" vertical="center" wrapText="1"/>
    </xf>
    <xf numFmtId="0" fontId="19" fillId="14" borderId="13" xfId="0" applyFont="1" applyFill="1" applyBorder="1" applyAlignment="1">
      <alignment horizontal="justify" vertical="center" wrapText="1"/>
    </xf>
    <xf numFmtId="0" fontId="19" fillId="13" borderId="20" xfId="0" applyFont="1" applyFill="1" applyBorder="1" applyAlignment="1">
      <alignment horizontal="justify" vertical="center" wrapText="1"/>
    </xf>
    <xf numFmtId="0" fontId="19" fillId="13" borderId="38" xfId="0" applyFont="1" applyFill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6" fillId="16" borderId="55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6" borderId="12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justify" vertical="center" wrapText="1"/>
    </xf>
    <xf numFmtId="0" fontId="9" fillId="14" borderId="1" xfId="0" applyFont="1" applyFill="1" applyBorder="1" applyAlignment="1">
      <alignment horizontal="justify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2" fillId="17" borderId="4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0" fillId="0" borderId="1" xfId="0" applyBorder="1"/>
    <xf numFmtId="0" fontId="31" fillId="4" borderId="17" xfId="0" applyFont="1" applyFill="1" applyBorder="1" applyAlignment="1">
      <alignment horizontal="center" vertical="center" wrapText="1" readingOrder="1"/>
    </xf>
    <xf numFmtId="0" fontId="31" fillId="4" borderId="61" xfId="0" applyFont="1" applyFill="1" applyBorder="1" applyAlignment="1">
      <alignment horizontal="center" vertical="center" wrapText="1" readingOrder="1"/>
    </xf>
    <xf numFmtId="0" fontId="7" fillId="0" borderId="48" xfId="0" applyFont="1" applyBorder="1"/>
    <xf numFmtId="0" fontId="30" fillId="0" borderId="0" xfId="0" applyFont="1" applyAlignment="1">
      <alignment horizontal="left"/>
    </xf>
    <xf numFmtId="0" fontId="7" fillId="0" borderId="0" xfId="0" applyFont="1"/>
    <xf numFmtId="0" fontId="28" fillId="0" borderId="0" xfId="0" applyFont="1"/>
    <xf numFmtId="0" fontId="30" fillId="0" borderId="48" xfId="0" applyFont="1" applyBorder="1" applyAlignment="1">
      <alignment vertical="center"/>
    </xf>
    <xf numFmtId="0" fontId="3" fillId="0" borderId="16" xfId="0" applyFont="1" applyBorder="1"/>
    <xf numFmtId="0" fontId="34" fillId="19" borderId="80" xfId="3" applyFont="1" applyFill="1" applyBorder="1" applyAlignment="1">
      <alignment vertical="center"/>
    </xf>
    <xf numFmtId="0" fontId="34" fillId="19" borderId="0" xfId="3" applyFont="1" applyFill="1" applyBorder="1" applyAlignment="1">
      <alignment vertical="center"/>
    </xf>
    <xf numFmtId="0" fontId="34" fillId="19" borderId="81" xfId="3" applyFont="1" applyFill="1" applyBorder="1" applyAlignment="1">
      <alignment vertical="center"/>
    </xf>
    <xf numFmtId="0" fontId="4" fillId="0" borderId="87" xfId="0" applyFont="1" applyBorder="1" applyAlignment="1">
      <alignment horizontal="center" vertical="center"/>
    </xf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33" fillId="21" borderId="94" xfId="3" applyFont="1" applyFill="1" applyBorder="1" applyAlignment="1">
      <alignment vertical="center"/>
    </xf>
    <xf numFmtId="0" fontId="33" fillId="21" borderId="99" xfId="3" applyFont="1" applyFill="1" applyBorder="1" applyAlignment="1">
      <alignment vertical="center"/>
    </xf>
    <xf numFmtId="0" fontId="38" fillId="0" borderId="79" xfId="0" applyFont="1" applyBorder="1" applyAlignment="1">
      <alignment horizontal="center" vertical="center"/>
    </xf>
    <xf numFmtId="0" fontId="40" fillId="0" borderId="0" xfId="0" applyFont="1"/>
    <xf numFmtId="0" fontId="45" fillId="0" borderId="1" xfId="0" applyFont="1" applyBorder="1" applyAlignment="1">
      <alignment horizontal="center" vertical="center" wrapText="1"/>
    </xf>
    <xf numFmtId="0" fontId="46" fillId="23" borderId="0" xfId="3" applyFont="1" applyFill="1" applyAlignment="1">
      <alignment horizontal="center" vertical="center"/>
    </xf>
    <xf numFmtId="0" fontId="47" fillId="23" borderId="0" xfId="3" applyFont="1" applyFill="1" applyAlignment="1">
      <alignment horizontal="center" vertical="center"/>
    </xf>
    <xf numFmtId="0" fontId="34" fillId="19" borderId="96" xfId="3" applyFont="1" applyFill="1" applyBorder="1"/>
    <xf numFmtId="0" fontId="34" fillId="19" borderId="0" xfId="3" applyFont="1" applyFill="1"/>
    <xf numFmtId="0" fontId="34" fillId="20" borderId="81" xfId="3" applyFont="1" applyFill="1" applyBorder="1" applyAlignment="1">
      <alignment vertical="center"/>
    </xf>
    <xf numFmtId="0" fontId="34" fillId="20" borderId="0" xfId="3" applyFont="1" applyFill="1" applyBorder="1" applyAlignment="1">
      <alignment vertical="center"/>
    </xf>
    <xf numFmtId="0" fontId="34" fillId="20" borderId="82" xfId="3" applyFont="1" applyFill="1" applyBorder="1" applyAlignment="1">
      <alignment vertical="center"/>
    </xf>
    <xf numFmtId="0" fontId="34" fillId="7" borderId="98" xfId="3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 wrapText="1"/>
    </xf>
    <xf numFmtId="0" fontId="33" fillId="18" borderId="0" xfId="3" applyFont="1" applyFill="1" applyAlignment="1">
      <alignment vertical="center"/>
    </xf>
    <xf numFmtId="0" fontId="18" fillId="18" borderId="9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18" fillId="18" borderId="6" xfId="0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8" fillId="18" borderId="10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 wrapText="1"/>
    </xf>
    <xf numFmtId="0" fontId="18" fillId="18" borderId="11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20" fillId="18" borderId="16" xfId="0" applyFont="1" applyFill="1" applyBorder="1" applyAlignment="1">
      <alignment vertical="center" wrapText="1"/>
    </xf>
    <xf numFmtId="0" fontId="48" fillId="20" borderId="97" xfId="3" applyFont="1" applyFill="1" applyBorder="1" applyAlignment="1">
      <alignment vertical="center"/>
    </xf>
    <xf numFmtId="0" fontId="19" fillId="13" borderId="108" xfId="0" applyFont="1" applyFill="1" applyBorder="1" applyAlignment="1">
      <alignment horizontal="justify" vertical="center" wrapText="1"/>
    </xf>
    <xf numFmtId="0" fontId="14" fillId="18" borderId="111" xfId="0" applyFont="1" applyFill="1" applyBorder="1" applyAlignment="1">
      <alignment horizontal="center" vertical="center" wrapText="1"/>
    </xf>
    <xf numFmtId="0" fontId="19" fillId="13" borderId="110" xfId="0" applyFont="1" applyFill="1" applyBorder="1" applyAlignment="1">
      <alignment horizontal="justify" vertical="center" wrapText="1"/>
    </xf>
    <xf numFmtId="0" fontId="14" fillId="18" borderId="0" xfId="0" applyFont="1" applyFill="1" applyAlignment="1">
      <alignment horizontal="center" vertical="center" wrapText="1"/>
    </xf>
    <xf numFmtId="0" fontId="14" fillId="18" borderId="112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justify" vertical="center" wrapText="1"/>
    </xf>
    <xf numFmtId="0" fontId="9" fillId="12" borderId="25" xfId="0" applyFont="1" applyFill="1" applyBorder="1" applyAlignment="1">
      <alignment horizontal="justify" vertical="center" wrapText="1"/>
    </xf>
    <xf numFmtId="0" fontId="19" fillId="12" borderId="25" xfId="0" applyFont="1" applyFill="1" applyBorder="1" applyAlignment="1">
      <alignment horizontal="justify" vertical="center" wrapText="1"/>
    </xf>
    <xf numFmtId="0" fontId="9" fillId="12" borderId="22" xfId="0" applyFont="1" applyFill="1" applyBorder="1" applyAlignment="1">
      <alignment horizontal="justify" vertical="center" wrapText="1"/>
    </xf>
    <xf numFmtId="0" fontId="10" fillId="15" borderId="13" xfId="0" applyFont="1" applyFill="1" applyBorder="1" applyAlignment="1">
      <alignment horizontal="justify" vertical="center" wrapText="1"/>
    </xf>
    <xf numFmtId="0" fontId="9" fillId="12" borderId="115" xfId="0" applyFont="1" applyFill="1" applyBorder="1" applyAlignment="1">
      <alignment horizontal="justify" vertical="center" wrapText="1"/>
    </xf>
    <xf numFmtId="0" fontId="19" fillId="13" borderId="22" xfId="0" applyFont="1" applyFill="1" applyBorder="1" applyAlignment="1">
      <alignment horizontal="justify" vertical="center" wrapText="1"/>
    </xf>
    <xf numFmtId="0" fontId="19" fillId="13" borderId="26" xfId="0" applyFont="1" applyFill="1" applyBorder="1" applyAlignment="1">
      <alignment horizontal="justify" vertical="center" wrapText="1"/>
    </xf>
    <xf numFmtId="0" fontId="19" fillId="13" borderId="120" xfId="0" applyFont="1" applyFill="1" applyBorder="1" applyAlignment="1">
      <alignment horizontal="justify" vertical="center" wrapText="1"/>
    </xf>
    <xf numFmtId="0" fontId="18" fillId="18" borderId="122" xfId="0" applyFont="1" applyFill="1" applyBorder="1" applyAlignment="1">
      <alignment horizontal="center" vertical="center" wrapText="1"/>
    </xf>
    <xf numFmtId="0" fontId="18" fillId="18" borderId="123" xfId="0" applyFont="1" applyFill="1" applyBorder="1" applyAlignment="1">
      <alignment horizontal="center" vertical="center" wrapText="1"/>
    </xf>
    <xf numFmtId="0" fontId="18" fillId="18" borderId="124" xfId="0" applyFont="1" applyFill="1" applyBorder="1" applyAlignment="1">
      <alignment horizontal="center" vertical="center" wrapText="1"/>
    </xf>
    <xf numFmtId="0" fontId="18" fillId="18" borderId="125" xfId="0" applyFont="1" applyFill="1" applyBorder="1" applyAlignment="1">
      <alignment horizontal="center" vertical="center" wrapText="1"/>
    </xf>
    <xf numFmtId="0" fontId="18" fillId="18" borderId="126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3" borderId="1" xfId="0" applyFill="1" applyBorder="1" applyAlignment="1">
      <alignment vertical="center" wrapText="1"/>
    </xf>
    <xf numFmtId="0" fontId="0" fillId="13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24" borderId="1" xfId="0" applyFill="1" applyBorder="1" applyAlignment="1">
      <alignment horizontal="left" vertical="center" wrapText="1"/>
    </xf>
    <xf numFmtId="0" fontId="19" fillId="24" borderId="16" xfId="0" applyFont="1" applyFill="1" applyBorder="1" applyAlignment="1">
      <alignment horizontal="justify" vertical="center" wrapText="1"/>
    </xf>
    <xf numFmtId="0" fontId="19" fillId="24" borderId="22" xfId="0" applyFont="1" applyFill="1" applyBorder="1" applyAlignment="1">
      <alignment horizontal="justify" vertical="center" wrapText="1"/>
    </xf>
    <xf numFmtId="0" fontId="9" fillId="24" borderId="19" xfId="0" applyFont="1" applyFill="1" applyBorder="1" applyAlignment="1">
      <alignment horizontal="justify" vertical="center" wrapText="1"/>
    </xf>
    <xf numFmtId="0" fontId="9" fillId="24" borderId="25" xfId="0" applyFont="1" applyFill="1" applyBorder="1" applyAlignment="1">
      <alignment horizontal="justify" vertical="center" wrapText="1"/>
    </xf>
    <xf numFmtId="0" fontId="9" fillId="24" borderId="22" xfId="0" applyFont="1" applyFill="1" applyBorder="1" applyAlignment="1">
      <alignment horizontal="justify" vertical="center" wrapText="1"/>
    </xf>
    <xf numFmtId="0" fontId="19" fillId="15" borderId="14" xfId="0" applyFont="1" applyFill="1" applyBorder="1" applyAlignment="1">
      <alignment horizontal="justify" vertical="center" wrapText="1"/>
    </xf>
    <xf numFmtId="0" fontId="19" fillId="14" borderId="22" xfId="0" applyFont="1" applyFill="1" applyBorder="1" applyAlignment="1">
      <alignment horizontal="justify" vertical="center" wrapText="1"/>
    </xf>
    <xf numFmtId="0" fontId="0" fillId="12" borderId="101" xfId="0" applyFill="1" applyBorder="1" applyAlignment="1">
      <alignment horizontal="center" vertical="center"/>
    </xf>
    <xf numFmtId="0" fontId="0" fillId="12" borderId="1" xfId="0" applyFill="1" applyBorder="1" applyAlignment="1">
      <alignment vertical="center" wrapText="1"/>
    </xf>
    <xf numFmtId="0" fontId="0" fillId="13" borderId="69" xfId="0" applyFill="1" applyBorder="1" applyAlignment="1">
      <alignment horizontal="center" vertical="center"/>
    </xf>
    <xf numFmtId="0" fontId="0" fillId="13" borderId="101" xfId="0" applyFill="1" applyBorder="1" applyAlignment="1">
      <alignment horizontal="center" vertical="center"/>
    </xf>
    <xf numFmtId="0" fontId="0" fillId="15" borderId="1" xfId="0" applyFill="1" applyBorder="1" applyAlignment="1">
      <alignment vertical="center" wrapText="1"/>
    </xf>
    <xf numFmtId="0" fontId="0" fillId="15" borderId="70" xfId="0" applyFill="1" applyBorder="1" applyAlignment="1">
      <alignment horizontal="center" vertical="center"/>
    </xf>
    <xf numFmtId="0" fontId="0" fillId="14" borderId="1" xfId="0" applyFill="1" applyBorder="1" applyAlignment="1">
      <alignment wrapText="1"/>
    </xf>
    <xf numFmtId="0" fontId="0" fillId="14" borderId="1" xfId="0" applyFill="1" applyBorder="1" applyAlignment="1">
      <alignment vertical="center" wrapText="1"/>
    </xf>
    <xf numFmtId="0" fontId="0" fillId="24" borderId="1" xfId="0" applyFill="1" applyBorder="1" applyAlignment="1">
      <alignment wrapText="1"/>
    </xf>
    <xf numFmtId="0" fontId="0" fillId="14" borderId="70" xfId="0" applyFill="1" applyBorder="1" applyAlignment="1">
      <alignment horizontal="center" vertical="center"/>
    </xf>
    <xf numFmtId="0" fontId="0" fillId="24" borderId="70" xfId="0" applyFill="1" applyBorder="1" applyAlignment="1">
      <alignment horizontal="center" vertical="center"/>
    </xf>
    <xf numFmtId="0" fontId="0" fillId="24" borderId="72" xfId="0" applyFill="1" applyBorder="1" applyAlignment="1">
      <alignment horizontal="center" vertical="center"/>
    </xf>
    <xf numFmtId="0" fontId="13" fillId="18" borderId="44" xfId="0" applyFont="1" applyFill="1" applyBorder="1" applyAlignment="1">
      <alignment horizontal="center" vertical="center" wrapText="1"/>
    </xf>
    <xf numFmtId="0" fontId="13" fillId="18" borderId="45" xfId="0" applyFont="1" applyFill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0" fontId="0" fillId="15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4" borderId="1" xfId="0" applyFill="1" applyBorder="1" applyAlignment="1">
      <alignment vertical="center" wrapText="1"/>
    </xf>
    <xf numFmtId="0" fontId="6" fillId="14" borderId="13" xfId="0" applyFont="1" applyFill="1" applyBorder="1" applyAlignment="1">
      <alignment horizontal="justify" vertical="center" wrapText="1"/>
    </xf>
    <xf numFmtId="0" fontId="9" fillId="13" borderId="13" xfId="0" applyFont="1" applyFill="1" applyBorder="1" applyAlignment="1">
      <alignment horizontal="left" vertical="center" wrapText="1"/>
    </xf>
    <xf numFmtId="0" fontId="19" fillId="15" borderId="1" xfId="0" applyFont="1" applyFill="1" applyBorder="1" applyAlignment="1">
      <alignment horizontal="justify" vertical="center" wrapText="1"/>
    </xf>
    <xf numFmtId="0" fontId="10" fillId="15" borderId="1" xfId="0" applyFont="1" applyFill="1" applyBorder="1" applyAlignment="1">
      <alignment horizontal="justify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justify" vertical="center" wrapText="1"/>
    </xf>
    <xf numFmtId="0" fontId="19" fillId="14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0" fontId="9" fillId="12" borderId="1" xfId="0" applyFont="1" applyFill="1" applyBorder="1" applyAlignment="1">
      <alignment horizontal="justify" vertical="center" wrapText="1"/>
    </xf>
    <xf numFmtId="0" fontId="9" fillId="15" borderId="1" xfId="0" applyFont="1" applyFill="1" applyBorder="1" applyAlignment="1">
      <alignment horizontal="justify" vertical="center" wrapText="1"/>
    </xf>
    <xf numFmtId="0" fontId="9" fillId="24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20" xfId="0" applyFont="1" applyBorder="1"/>
    <xf numFmtId="0" fontId="29" fillId="0" borderId="0" xfId="0" applyFont="1" applyAlignment="1">
      <alignment horizontal="left" vertical="center"/>
    </xf>
    <xf numFmtId="0" fontId="6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22" fillId="17" borderId="48" xfId="0" applyFont="1" applyFill="1" applyBorder="1" applyAlignment="1">
      <alignment horizontal="center" vertical="center" wrapText="1"/>
    </xf>
    <xf numFmtId="0" fontId="31" fillId="4" borderId="49" xfId="0" applyFont="1" applyFill="1" applyBorder="1" applyAlignment="1">
      <alignment horizontal="center" vertical="center" wrapText="1" readingOrder="1"/>
    </xf>
    <xf numFmtId="0" fontId="50" fillId="0" borderId="1" xfId="0" applyFont="1" applyBorder="1" applyAlignment="1">
      <alignment vertical="center" wrapText="1"/>
    </xf>
    <xf numFmtId="0" fontId="49" fillId="0" borderId="128" xfId="0" applyFont="1" applyBorder="1" applyAlignment="1">
      <alignment horizontal="left" vertical="center" wrapText="1"/>
    </xf>
    <xf numFmtId="0" fontId="19" fillId="12" borderId="130" xfId="0" applyFont="1" applyFill="1" applyBorder="1" applyAlignment="1">
      <alignment horizontal="justify" vertical="center" wrapText="1"/>
    </xf>
    <xf numFmtId="0" fontId="19" fillId="13" borderId="2" xfId="0" applyFont="1" applyFill="1" applyBorder="1" applyAlignment="1">
      <alignment horizontal="justify" vertical="center" wrapText="1"/>
    </xf>
    <xf numFmtId="0" fontId="19" fillId="15" borderId="130" xfId="0" applyFont="1" applyFill="1" applyBorder="1" applyAlignment="1">
      <alignment horizontal="justify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justify" vertical="center" wrapText="1"/>
    </xf>
    <xf numFmtId="0" fontId="19" fillId="14" borderId="131" xfId="0" applyFont="1" applyFill="1" applyBorder="1" applyAlignment="1">
      <alignment horizontal="justify" vertical="center" wrapText="1"/>
    </xf>
    <xf numFmtId="0" fontId="0" fillId="24" borderId="130" xfId="0" applyFill="1" applyBorder="1" applyAlignment="1">
      <alignment vertical="center" wrapText="1"/>
    </xf>
    <xf numFmtId="0" fontId="0" fillId="24" borderId="130" xfId="0" applyFill="1" applyBorder="1" applyAlignment="1">
      <alignment horizontal="center" vertical="center"/>
    </xf>
    <xf numFmtId="0" fontId="0" fillId="24" borderId="130" xfId="0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19" fillId="12" borderId="131" xfId="0" applyFont="1" applyFill="1" applyBorder="1" applyAlignment="1">
      <alignment horizontal="justify" vertical="center" wrapText="1"/>
    </xf>
    <xf numFmtId="0" fontId="19" fillId="12" borderId="1" xfId="0" applyFont="1" applyFill="1" applyBorder="1" applyAlignment="1">
      <alignment horizontal="justify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10" fillId="15" borderId="71" xfId="0" applyFont="1" applyFill="1" applyBorder="1" applyAlignment="1">
      <alignment horizontal="justify" vertical="center" wrapText="1"/>
    </xf>
    <xf numFmtId="0" fontId="10" fillId="14" borderId="1" xfId="0" applyFont="1" applyFill="1" applyBorder="1" applyAlignment="1">
      <alignment horizontal="justify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24" borderId="67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24" fillId="15" borderId="50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justify" vertical="center" wrapText="1"/>
    </xf>
    <xf numFmtId="0" fontId="19" fillId="24" borderId="150" xfId="0" applyFont="1" applyFill="1" applyBorder="1" applyAlignment="1">
      <alignment horizontal="justify" vertical="center" wrapText="1"/>
    </xf>
    <xf numFmtId="0" fontId="19" fillId="24" borderId="151" xfId="0" applyFont="1" applyFill="1" applyBorder="1" applyAlignment="1">
      <alignment horizontal="justify" vertical="center" wrapText="1"/>
    </xf>
    <xf numFmtId="0" fontId="24" fillId="15" borderId="5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24" fillId="24" borderId="1" xfId="0" applyFont="1" applyFill="1" applyBorder="1" applyAlignment="1">
      <alignment horizontal="center" vertical="center" wrapText="1"/>
    </xf>
    <xf numFmtId="0" fontId="55" fillId="0" borderId="0" xfId="0" applyFont="1"/>
    <xf numFmtId="0" fontId="10" fillId="13" borderId="1" xfId="0" applyFont="1" applyFill="1" applyBorder="1" applyAlignment="1">
      <alignment horizontal="justify" vertical="center" wrapText="1"/>
    </xf>
    <xf numFmtId="0" fontId="24" fillId="12" borderId="1" xfId="0" applyFont="1" applyFill="1" applyBorder="1" applyAlignment="1">
      <alignment horizontal="center" vertical="center"/>
    </xf>
    <xf numFmtId="9" fontId="24" fillId="12" borderId="1" xfId="0" applyNumberFormat="1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vertical="center" wrapText="1"/>
    </xf>
    <xf numFmtId="9" fontId="24" fillId="15" borderId="1" xfId="2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4" fillId="14" borderId="2" xfId="0" applyFont="1" applyFill="1" applyBorder="1" applyAlignment="1">
      <alignment horizontal="center" vertical="center"/>
    </xf>
    <xf numFmtId="9" fontId="24" fillId="24" borderId="1" xfId="0" applyNumberFormat="1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 vertical="center"/>
    </xf>
    <xf numFmtId="0" fontId="53" fillId="25" borderId="7" xfId="0" applyFont="1" applyFill="1" applyBorder="1" applyAlignment="1">
      <alignment horizontal="center" vertical="center" wrapText="1"/>
    </xf>
    <xf numFmtId="0" fontId="53" fillId="25" borderId="6" xfId="0" applyFont="1" applyFill="1" applyBorder="1" applyAlignment="1">
      <alignment horizontal="center" vertical="center" wrapText="1"/>
    </xf>
    <xf numFmtId="0" fontId="53" fillId="25" borderId="52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44" fontId="24" fillId="0" borderId="0" xfId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56" fillId="2" borderId="46" xfId="0" applyFont="1" applyFill="1" applyBorder="1" applyAlignment="1">
      <alignment horizontal="center" vertical="center" wrapText="1"/>
    </xf>
    <xf numFmtId="0" fontId="56" fillId="2" borderId="65" xfId="0" applyFont="1" applyFill="1" applyBorder="1" applyAlignment="1">
      <alignment horizontal="center" vertical="center" wrapText="1"/>
    </xf>
    <xf numFmtId="0" fontId="56" fillId="2" borderId="45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0" fontId="24" fillId="13" borderId="71" xfId="0" applyFont="1" applyFill="1" applyBorder="1" applyAlignment="1">
      <alignment horizontal="center" vertical="center" wrapText="1"/>
    </xf>
    <xf numFmtId="0" fontId="24" fillId="12" borderId="67" xfId="0" applyFont="1" applyFill="1" applyBorder="1" applyAlignment="1">
      <alignment horizontal="center" vertical="center" wrapText="1"/>
    </xf>
    <xf numFmtId="44" fontId="24" fillId="12" borderId="67" xfId="1" applyFont="1" applyFill="1" applyBorder="1" applyAlignment="1">
      <alignment vertical="center"/>
    </xf>
    <xf numFmtId="44" fontId="24" fillId="12" borderId="51" xfId="1" applyFont="1" applyFill="1" applyBorder="1" applyAlignment="1">
      <alignment vertical="center"/>
    </xf>
    <xf numFmtId="0" fontId="24" fillId="12" borderId="51" xfId="0" applyFont="1" applyFill="1" applyBorder="1" applyAlignment="1">
      <alignment horizontal="center" vertical="center" wrapText="1"/>
    </xf>
    <xf numFmtId="44" fontId="24" fillId="12" borderId="1" xfId="1" applyFont="1" applyFill="1" applyBorder="1" applyAlignment="1">
      <alignment vertical="center"/>
    </xf>
    <xf numFmtId="0" fontId="24" fillId="15" borderId="67" xfId="0" applyFont="1" applyFill="1" applyBorder="1" applyAlignment="1">
      <alignment horizontal="center" vertical="center" wrapText="1"/>
    </xf>
    <xf numFmtId="44" fontId="24" fillId="15" borderId="1" xfId="1" applyFont="1" applyFill="1" applyBorder="1" applyAlignment="1">
      <alignment vertical="center"/>
    </xf>
    <xf numFmtId="0" fontId="24" fillId="15" borderId="27" xfId="0" applyFont="1" applyFill="1" applyBorder="1" applyAlignment="1">
      <alignment horizontal="center" vertical="center" wrapText="1"/>
    </xf>
    <xf numFmtId="0" fontId="24" fillId="15" borderId="139" xfId="0" applyFont="1" applyFill="1" applyBorder="1" applyAlignment="1">
      <alignment horizontal="center" vertical="center" wrapText="1"/>
    </xf>
    <xf numFmtId="0" fontId="24" fillId="15" borderId="71" xfId="0" applyFont="1" applyFill="1" applyBorder="1" applyAlignment="1">
      <alignment horizontal="center" vertical="center" wrapText="1"/>
    </xf>
    <xf numFmtId="44" fontId="24" fillId="15" borderId="71" xfId="1" applyFont="1" applyFill="1" applyBorder="1" applyAlignment="1">
      <alignment vertical="center"/>
    </xf>
    <xf numFmtId="0" fontId="24" fillId="15" borderId="71" xfId="0" applyFont="1" applyFill="1" applyBorder="1" applyAlignment="1">
      <alignment horizontal="center" vertical="center"/>
    </xf>
    <xf numFmtId="0" fontId="24" fillId="14" borderId="67" xfId="0" applyFont="1" applyFill="1" applyBorder="1" applyAlignment="1">
      <alignment horizontal="center" vertical="center" wrapText="1"/>
    </xf>
    <xf numFmtId="44" fontId="24" fillId="14" borderId="67" xfId="1" applyFont="1" applyFill="1" applyBorder="1" applyAlignment="1">
      <alignment vertical="center"/>
    </xf>
    <xf numFmtId="44" fontId="24" fillId="14" borderId="1" xfId="1" applyFont="1" applyFill="1" applyBorder="1" applyAlignment="1">
      <alignment vertical="center"/>
    </xf>
    <xf numFmtId="0" fontId="24" fillId="14" borderId="27" xfId="0" applyFont="1" applyFill="1" applyBorder="1" applyAlignment="1">
      <alignment horizontal="center" vertical="center" wrapText="1"/>
    </xf>
    <xf numFmtId="0" fontId="24" fillId="14" borderId="8" xfId="0" applyFont="1" applyFill="1" applyBorder="1" applyAlignment="1">
      <alignment horizontal="center" vertical="center" wrapText="1"/>
    </xf>
    <xf numFmtId="44" fontId="24" fillId="24" borderId="67" xfId="1" applyFont="1" applyFill="1" applyBorder="1" applyAlignment="1">
      <alignment vertical="center"/>
    </xf>
    <xf numFmtId="44" fontId="24" fillId="24" borderId="51" xfId="1" applyFont="1" applyFill="1" applyBorder="1" applyAlignment="1">
      <alignment vertical="center"/>
    </xf>
    <xf numFmtId="44" fontId="24" fillId="24" borderId="1" xfId="1" applyFont="1" applyFill="1" applyBorder="1" applyAlignment="1">
      <alignment vertical="center"/>
    </xf>
    <xf numFmtId="44" fontId="24" fillId="24" borderId="2" xfId="1" applyFont="1" applyFill="1" applyBorder="1" applyAlignment="1">
      <alignment vertical="center"/>
    </xf>
    <xf numFmtId="0" fontId="24" fillId="24" borderId="71" xfId="0" applyFont="1" applyFill="1" applyBorder="1" applyAlignment="1">
      <alignment horizontal="center" vertical="center" wrapText="1"/>
    </xf>
    <xf numFmtId="44" fontId="24" fillId="24" borderId="71" xfId="1" applyFont="1" applyFill="1" applyBorder="1" applyAlignment="1">
      <alignment vertical="center"/>
    </xf>
    <xf numFmtId="44" fontId="51" fillId="0" borderId="51" xfId="1" applyFont="1" applyBorder="1" applyAlignment="1">
      <alignment vertical="center"/>
    </xf>
    <xf numFmtId="44" fontId="24" fillId="0" borderId="51" xfId="0" applyNumberFormat="1" applyFont="1" applyBorder="1" applyAlignment="1">
      <alignment horizontal="center" vertical="center"/>
    </xf>
    <xf numFmtId="9" fontId="24" fillId="0" borderId="51" xfId="0" applyNumberFormat="1" applyFont="1" applyBorder="1" applyAlignment="1">
      <alignment horizontal="center" vertical="center"/>
    </xf>
    <xf numFmtId="44" fontId="24" fillId="0" borderId="0" xfId="1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24" fillId="13" borderId="67" xfId="0" applyFont="1" applyFill="1" applyBorder="1" applyAlignment="1">
      <alignment horizontal="center" vertical="center" wrapText="1"/>
    </xf>
    <xf numFmtId="0" fontId="24" fillId="13" borderId="67" xfId="0" applyFont="1" applyFill="1" applyBorder="1" applyAlignment="1">
      <alignment horizontal="center" vertical="center"/>
    </xf>
    <xf numFmtId="44" fontId="24" fillId="13" borderId="67" xfId="1" applyFont="1" applyFill="1" applyBorder="1" applyAlignment="1">
      <alignment vertical="center"/>
    </xf>
    <xf numFmtId="0" fontId="24" fillId="12" borderId="67" xfId="0" applyFont="1" applyFill="1" applyBorder="1" applyAlignment="1">
      <alignment horizontal="center" vertical="center"/>
    </xf>
    <xf numFmtId="0" fontId="24" fillId="15" borderId="67" xfId="0" applyFont="1" applyFill="1" applyBorder="1" applyAlignment="1">
      <alignment horizontal="center" vertical="center"/>
    </xf>
    <xf numFmtId="9" fontId="24" fillId="24" borderId="67" xfId="2" applyFont="1" applyFill="1" applyBorder="1" applyAlignment="1">
      <alignment horizontal="center" vertical="center" wrapText="1"/>
    </xf>
    <xf numFmtId="0" fontId="24" fillId="24" borderId="145" xfId="0" applyFont="1" applyFill="1" applyBorder="1" applyAlignment="1">
      <alignment horizontal="center" vertical="center" wrapText="1"/>
    </xf>
    <xf numFmtId="44" fontId="24" fillId="24" borderId="145" xfId="1" applyFont="1" applyFill="1" applyBorder="1" applyAlignment="1">
      <alignment vertical="center"/>
    </xf>
    <xf numFmtId="0" fontId="57" fillId="0" borderId="0" xfId="0" applyFont="1"/>
    <xf numFmtId="0" fontId="58" fillId="0" borderId="0" xfId="0" applyFont="1"/>
    <xf numFmtId="0" fontId="24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  <xf numFmtId="0" fontId="24" fillId="14" borderId="51" xfId="0" applyFont="1" applyFill="1" applyBorder="1" applyAlignment="1">
      <alignment horizontal="center" vertical="center" wrapText="1"/>
    </xf>
    <xf numFmtId="0" fontId="24" fillId="24" borderId="68" xfId="0" applyFont="1" applyFill="1" applyBorder="1" applyAlignment="1">
      <alignment horizontal="center" vertical="center" wrapText="1"/>
    </xf>
    <xf numFmtId="0" fontId="10" fillId="24" borderId="50" xfId="0" applyFont="1" applyFill="1" applyBorder="1" applyAlignment="1">
      <alignment horizontal="center" vertical="center" wrapText="1"/>
    </xf>
    <xf numFmtId="0" fontId="24" fillId="15" borderId="51" xfId="0" applyFont="1" applyFill="1" applyBorder="1" applyAlignment="1">
      <alignment horizontal="center" vertical="center"/>
    </xf>
    <xf numFmtId="44" fontId="24" fillId="15" borderId="2" xfId="1" applyFont="1" applyFill="1" applyBorder="1" applyAlignment="1">
      <alignment horizontal="center" vertical="center"/>
    </xf>
    <xf numFmtId="0" fontId="24" fillId="13" borderId="68" xfId="0" applyFont="1" applyFill="1" applyBorder="1" applyAlignment="1">
      <alignment horizontal="center" vertical="center" wrapText="1"/>
    </xf>
    <xf numFmtId="0" fontId="10" fillId="12" borderId="67" xfId="0" applyFont="1" applyFill="1" applyBorder="1" applyAlignment="1">
      <alignment horizontal="center" vertical="center" wrapText="1"/>
    </xf>
    <xf numFmtId="0" fontId="24" fillId="13" borderId="68" xfId="0" applyFont="1" applyFill="1" applyBorder="1" applyAlignment="1">
      <alignment horizontal="center" vertical="center"/>
    </xf>
    <xf numFmtId="0" fontId="51" fillId="13" borderId="68" xfId="0" applyFont="1" applyFill="1" applyBorder="1" applyAlignment="1">
      <alignment horizontal="center" vertical="center" wrapText="1"/>
    </xf>
    <xf numFmtId="44" fontId="24" fillId="13" borderId="68" xfId="1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horizontal="center" vertical="center" wrapText="1"/>
    </xf>
    <xf numFmtId="0" fontId="24" fillId="1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4" fillId="14" borderId="68" xfId="0" applyFont="1" applyFill="1" applyBorder="1" applyAlignment="1">
      <alignment horizontal="center" vertical="center" wrapText="1"/>
    </xf>
    <xf numFmtId="0" fontId="24" fillId="15" borderId="136" xfId="0" applyFont="1" applyFill="1" applyBorder="1" applyAlignment="1">
      <alignment horizontal="center" vertical="center" wrapText="1"/>
    </xf>
    <xf numFmtId="0" fontId="24" fillId="13" borderId="67" xfId="0" applyFont="1" applyFill="1" applyBorder="1" applyAlignment="1">
      <alignment horizontal="left" vertical="center" wrapText="1"/>
    </xf>
    <xf numFmtId="0" fontId="24" fillId="12" borderId="67" xfId="0" applyFont="1" applyFill="1" applyBorder="1" applyAlignment="1">
      <alignment horizontal="left"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24" fillId="15" borderId="67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horizontal="left" vertical="center" wrapText="1"/>
    </xf>
    <xf numFmtId="0" fontId="24" fillId="15" borderId="51" xfId="0" applyFont="1" applyFill="1" applyBorder="1" applyAlignment="1">
      <alignment horizontal="left" vertical="center" wrapText="1"/>
    </xf>
    <xf numFmtId="0" fontId="24" fillId="15" borderId="7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horizontal="left" vertical="center" wrapText="1"/>
    </xf>
    <xf numFmtId="0" fontId="24" fillId="24" borderId="67" xfId="0" applyFont="1" applyFill="1" applyBorder="1" applyAlignment="1">
      <alignment horizontal="left" vertical="center" wrapText="1"/>
    </xf>
    <xf numFmtId="0" fontId="24" fillId="24" borderId="1" xfId="0" applyFont="1" applyFill="1" applyBorder="1" applyAlignment="1">
      <alignment horizontal="left" vertical="center" wrapText="1"/>
    </xf>
    <xf numFmtId="0" fontId="24" fillId="24" borderId="71" xfId="0" applyFont="1" applyFill="1" applyBorder="1" applyAlignment="1">
      <alignment horizontal="left" vertical="center" wrapText="1"/>
    </xf>
    <xf numFmtId="0" fontId="24" fillId="24" borderId="145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24" fillId="14" borderId="2" xfId="0" applyFont="1" applyFill="1" applyBorder="1" applyAlignment="1">
      <alignment horizontal="left" vertical="center" wrapText="1"/>
    </xf>
    <xf numFmtId="0" fontId="24" fillId="14" borderId="51" xfId="0" applyFont="1" applyFill="1" applyBorder="1" applyAlignment="1">
      <alignment horizontal="left" vertical="center" wrapText="1"/>
    </xf>
    <xf numFmtId="44" fontId="24" fillId="24" borderId="68" xfId="1" applyFont="1" applyFill="1" applyBorder="1" applyAlignment="1">
      <alignment vertical="center"/>
    </xf>
    <xf numFmtId="44" fontId="24" fillId="14" borderId="51" xfId="1" applyFont="1" applyFill="1" applyBorder="1" applyAlignment="1">
      <alignment vertical="center"/>
    </xf>
    <xf numFmtId="44" fontId="24" fillId="15" borderId="69" xfId="1" applyFont="1" applyFill="1" applyBorder="1" applyAlignment="1">
      <alignment vertical="center"/>
    </xf>
    <xf numFmtId="44" fontId="24" fillId="15" borderId="70" xfId="1" applyFont="1" applyFill="1" applyBorder="1" applyAlignment="1">
      <alignment vertical="center"/>
    </xf>
    <xf numFmtId="44" fontId="24" fillId="15" borderId="72" xfId="1" applyFont="1" applyFill="1" applyBorder="1" applyAlignment="1">
      <alignment vertical="center"/>
    </xf>
    <xf numFmtId="0" fontId="24" fillId="15" borderId="71" xfId="0" applyFont="1" applyFill="1" applyBorder="1" applyAlignment="1">
      <alignment horizontal="left" vertical="top" wrapText="1"/>
    </xf>
    <xf numFmtId="0" fontId="24" fillId="15" borderId="154" xfId="0" applyFont="1" applyFill="1" applyBorder="1" applyAlignment="1">
      <alignment horizontal="left" vertical="center" wrapText="1"/>
    </xf>
    <xf numFmtId="0" fontId="24" fillId="15" borderId="145" xfId="0" applyFont="1" applyFill="1" applyBorder="1" applyAlignment="1">
      <alignment horizontal="left" vertical="center" wrapText="1"/>
    </xf>
    <xf numFmtId="0" fontId="24" fillId="15" borderId="145" xfId="0" applyFont="1" applyFill="1" applyBorder="1" applyAlignment="1">
      <alignment horizontal="center" vertical="center" wrapText="1"/>
    </xf>
    <xf numFmtId="0" fontId="24" fillId="15" borderId="145" xfId="0" applyFont="1" applyFill="1" applyBorder="1" applyAlignment="1">
      <alignment horizontal="center" vertical="center"/>
    </xf>
    <xf numFmtId="0" fontId="24" fillId="15" borderId="145" xfId="0" applyFont="1" applyFill="1" applyBorder="1" applyAlignment="1">
      <alignment vertical="center" wrapText="1"/>
    </xf>
    <xf numFmtId="44" fontId="24" fillId="15" borderId="155" xfId="1" applyFont="1" applyFill="1" applyBorder="1" applyAlignment="1">
      <alignment horizontal="center" vertical="center"/>
    </xf>
    <xf numFmtId="44" fontId="24" fillId="15" borderId="155" xfId="1" applyFont="1" applyFill="1" applyBorder="1" applyAlignment="1">
      <alignment vertical="center"/>
    </xf>
    <xf numFmtId="0" fontId="10" fillId="15" borderId="145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44" fontId="24" fillId="14" borderId="2" xfId="1" applyFont="1" applyFill="1" applyBorder="1" applyAlignment="1">
      <alignment vertical="center"/>
    </xf>
    <xf numFmtId="0" fontId="24" fillId="13" borderId="140" xfId="0" applyFont="1" applyFill="1" applyBorder="1" applyAlignment="1">
      <alignment horizontal="left" vertical="center" wrapText="1"/>
    </xf>
    <xf numFmtId="44" fontId="24" fillId="12" borderId="69" xfId="1" applyFont="1" applyFill="1" applyBorder="1" applyAlignment="1">
      <alignment vertical="center"/>
    </xf>
    <xf numFmtId="44" fontId="24" fillId="12" borderId="101" xfId="1" applyFont="1" applyFill="1" applyBorder="1" applyAlignment="1">
      <alignment vertical="center"/>
    </xf>
    <xf numFmtId="0" fontId="24" fillId="12" borderId="71" xfId="0" applyFont="1" applyFill="1" applyBorder="1" applyAlignment="1">
      <alignment horizontal="left" vertical="center" wrapText="1"/>
    </xf>
    <xf numFmtId="0" fontId="24" fillId="12" borderId="71" xfId="0" applyFont="1" applyFill="1" applyBorder="1" applyAlignment="1">
      <alignment horizontal="center" vertical="center" wrapText="1"/>
    </xf>
    <xf numFmtId="44" fontId="24" fillId="12" borderId="72" xfId="1" applyFont="1" applyFill="1" applyBorder="1" applyAlignment="1">
      <alignment vertical="center"/>
    </xf>
    <xf numFmtId="0" fontId="24" fillId="13" borderId="2" xfId="0" applyFont="1" applyFill="1" applyBorder="1" applyAlignment="1">
      <alignment horizontal="left" vertical="center" wrapText="1"/>
    </xf>
    <xf numFmtId="0" fontId="24" fillId="13" borderId="50" xfId="0" applyFont="1" applyFill="1" applyBorder="1" applyAlignment="1">
      <alignment horizontal="left" vertical="center" wrapText="1"/>
    </xf>
    <xf numFmtId="44" fontId="24" fillId="13" borderId="2" xfId="1" applyFont="1" applyFill="1" applyBorder="1" applyAlignment="1">
      <alignment vertical="center"/>
    </xf>
    <xf numFmtId="44" fontId="24" fillId="12" borderId="70" xfId="1" applyFont="1" applyFill="1" applyBorder="1" applyAlignment="1">
      <alignment vertical="center"/>
    </xf>
    <xf numFmtId="0" fontId="24" fillId="12" borderId="71" xfId="0" applyFont="1" applyFill="1" applyBorder="1" applyAlignment="1">
      <alignment horizontal="center" vertical="center"/>
    </xf>
    <xf numFmtId="0" fontId="10" fillId="12" borderId="78" xfId="0" applyFont="1" applyFill="1" applyBorder="1" applyAlignment="1">
      <alignment horizontal="justify" vertical="center" wrapText="1"/>
    </xf>
    <xf numFmtId="0" fontId="24" fillId="12" borderId="69" xfId="0" applyFont="1" applyFill="1" applyBorder="1" applyAlignment="1">
      <alignment horizontal="center" vertical="center"/>
    </xf>
    <xf numFmtId="0" fontId="24" fillId="12" borderId="70" xfId="0" applyFont="1" applyFill="1" applyBorder="1" applyAlignment="1">
      <alignment horizontal="center" vertical="center"/>
    </xf>
    <xf numFmtId="0" fontId="24" fillId="12" borderId="72" xfId="0" applyFont="1" applyFill="1" applyBorder="1" applyAlignment="1">
      <alignment horizontal="center" vertical="center" wrapText="1"/>
    </xf>
    <xf numFmtId="0" fontId="10" fillId="15" borderId="51" xfId="0" applyFont="1" applyFill="1" applyBorder="1" applyAlignment="1">
      <alignment horizontal="justify" vertical="center" wrapText="1"/>
    </xf>
    <xf numFmtId="0" fontId="10" fillId="12" borderId="57" xfId="0" applyFont="1" applyFill="1" applyBorder="1" applyAlignment="1">
      <alignment horizontal="justify" vertical="center" wrapText="1"/>
    </xf>
    <xf numFmtId="9" fontId="24" fillId="12" borderId="70" xfId="0" applyNumberFormat="1" applyFont="1" applyFill="1" applyBorder="1" applyAlignment="1">
      <alignment horizontal="center" vertical="center"/>
    </xf>
    <xf numFmtId="0" fontId="10" fillId="12" borderId="100" xfId="0" applyFont="1" applyFill="1" applyBorder="1" applyAlignment="1">
      <alignment horizontal="justify" vertical="center" wrapText="1"/>
    </xf>
    <xf numFmtId="0" fontId="24" fillId="12" borderId="72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10" fillId="15" borderId="78" xfId="0" applyFont="1" applyFill="1" applyBorder="1" applyAlignment="1">
      <alignment horizontal="justify" vertical="center" wrapText="1"/>
    </xf>
    <xf numFmtId="9" fontId="24" fillId="15" borderId="67" xfId="0" applyNumberFormat="1" applyFont="1" applyFill="1" applyBorder="1" applyAlignment="1">
      <alignment horizontal="center" vertical="center"/>
    </xf>
    <xf numFmtId="9" fontId="24" fillId="15" borderId="69" xfId="0" applyNumberFormat="1" applyFont="1" applyFill="1" applyBorder="1" applyAlignment="1">
      <alignment horizontal="center" vertical="center"/>
    </xf>
    <xf numFmtId="0" fontId="10" fillId="15" borderId="100" xfId="0" applyFont="1" applyFill="1" applyBorder="1" applyAlignment="1">
      <alignment horizontal="justify" vertical="center" wrapText="1"/>
    </xf>
    <xf numFmtId="0" fontId="24" fillId="15" borderId="72" xfId="0" applyFont="1" applyFill="1" applyBorder="1" applyAlignment="1">
      <alignment horizontal="center" vertical="center"/>
    </xf>
    <xf numFmtId="44" fontId="24" fillId="13" borderId="71" xfId="1" applyFont="1" applyFill="1" applyBorder="1" applyAlignment="1">
      <alignment horizontal="center" vertical="center"/>
    </xf>
    <xf numFmtId="0" fontId="24" fillId="13" borderId="68" xfId="0" applyFont="1" applyFill="1" applyBorder="1" applyAlignment="1">
      <alignment horizontal="left" vertical="center" wrapText="1"/>
    </xf>
    <xf numFmtId="0" fontId="10" fillId="13" borderId="67" xfId="0" applyFont="1" applyFill="1" applyBorder="1" applyAlignment="1">
      <alignment horizontal="left" vertical="center" wrapText="1"/>
    </xf>
    <xf numFmtId="0" fontId="24" fillId="13" borderId="100" xfId="0" applyFont="1" applyFill="1" applyBorder="1" applyAlignment="1">
      <alignment horizontal="left" vertical="center" wrapText="1"/>
    </xf>
    <xf numFmtId="0" fontId="24" fillId="13" borderId="71" xfId="0" applyFont="1" applyFill="1" applyBorder="1" applyAlignment="1">
      <alignment horizontal="left" vertical="center" wrapText="1"/>
    </xf>
    <xf numFmtId="0" fontId="10" fillId="13" borderId="71" xfId="0" applyFont="1" applyFill="1" applyBorder="1" applyAlignment="1">
      <alignment horizontal="left" vertical="center" wrapText="1"/>
    </xf>
    <xf numFmtId="0" fontId="24" fillId="12" borderId="136" xfId="0" applyFont="1" applyFill="1" applyBorder="1" applyAlignment="1">
      <alignment horizontal="center" vertical="center" wrapText="1"/>
    </xf>
    <xf numFmtId="44" fontId="24" fillId="12" borderId="71" xfId="1" applyFont="1" applyFill="1" applyBorder="1" applyAlignment="1">
      <alignment vertical="center"/>
    </xf>
    <xf numFmtId="44" fontId="24" fillId="15" borderId="51" xfId="1" applyFont="1" applyFill="1" applyBorder="1" applyAlignment="1">
      <alignment vertical="center"/>
    </xf>
    <xf numFmtId="0" fontId="24" fillId="12" borderId="70" xfId="0" applyFont="1" applyFill="1" applyBorder="1" applyAlignment="1">
      <alignment horizontal="center" vertical="center" wrapText="1"/>
    </xf>
    <xf numFmtId="44" fontId="24" fillId="15" borderId="2" xfId="1" applyFont="1" applyFill="1" applyBorder="1" applyAlignment="1">
      <alignment vertical="center"/>
    </xf>
    <xf numFmtId="0" fontId="24" fillId="24" borderId="67" xfId="0" applyFont="1" applyFill="1" applyBorder="1" applyAlignment="1">
      <alignment vertical="center" wrapText="1"/>
    </xf>
    <xf numFmtId="0" fontId="24" fillId="24" borderId="1" xfId="0" applyFont="1" applyFill="1" applyBorder="1" applyAlignment="1">
      <alignment vertical="center" wrapText="1"/>
    </xf>
    <xf numFmtId="0" fontId="24" fillId="24" borderId="145" xfId="0" applyFont="1" applyFill="1" applyBorder="1" applyAlignment="1">
      <alignment vertical="center" wrapText="1"/>
    </xf>
    <xf numFmtId="0" fontId="10" fillId="24" borderId="67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24" fillId="14" borderId="1" xfId="0" applyFont="1" applyFill="1" applyBorder="1" applyAlignment="1">
      <alignment horizontal="left" vertical="top" wrapText="1"/>
    </xf>
    <xf numFmtId="0" fontId="60" fillId="0" borderId="1" xfId="0" applyFont="1" applyBorder="1" applyAlignment="1">
      <alignment vertical="center" wrapText="1"/>
    </xf>
    <xf numFmtId="0" fontId="24" fillId="15" borderId="27" xfId="0" applyFont="1" applyFill="1" applyBorder="1" applyAlignment="1">
      <alignment horizontal="center" vertical="center"/>
    </xf>
    <xf numFmtId="0" fontId="24" fillId="15" borderId="139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 wrapText="1"/>
    </xf>
    <xf numFmtId="0" fontId="45" fillId="13" borderId="1" xfId="0" applyFont="1" applyFill="1" applyBorder="1" applyAlignment="1">
      <alignment horizontal="center" vertical="center" wrapText="1"/>
    </xf>
    <xf numFmtId="49" fontId="45" fillId="13" borderId="1" xfId="0" applyNumberFormat="1" applyFont="1" applyFill="1" applyBorder="1" applyAlignment="1">
      <alignment horizontal="center" vertical="center" wrapText="1"/>
    </xf>
    <xf numFmtId="0" fontId="45" fillId="32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 vertical="center" wrapText="1"/>
    </xf>
    <xf numFmtId="49" fontId="45" fillId="14" borderId="1" xfId="0" applyNumberFormat="1" applyFont="1" applyFill="1" applyBorder="1" applyAlignment="1">
      <alignment horizontal="center" vertical="center" wrapText="1"/>
    </xf>
    <xf numFmtId="0" fontId="45" fillId="24" borderId="1" xfId="0" applyFont="1" applyFill="1" applyBorder="1" applyAlignment="1">
      <alignment horizontal="center" vertical="center" wrapText="1"/>
    </xf>
    <xf numFmtId="0" fontId="45" fillId="35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/>
    </xf>
    <xf numFmtId="0" fontId="43" fillId="16" borderId="1" xfId="0" applyFont="1" applyFill="1" applyBorder="1" applyAlignment="1">
      <alignment horizontal="center" vertical="center" wrapText="1"/>
    </xf>
    <xf numFmtId="0" fontId="45" fillId="16" borderId="1" xfId="0" applyFont="1" applyFill="1" applyBorder="1" applyAlignment="1">
      <alignment horizontal="center" vertical="center" wrapText="1"/>
    </xf>
    <xf numFmtId="49" fontId="45" fillId="16" borderId="1" xfId="0" applyNumberFormat="1" applyFont="1" applyFill="1" applyBorder="1" applyAlignment="1">
      <alignment horizontal="center" vertical="center" wrapText="1"/>
    </xf>
    <xf numFmtId="0" fontId="43" fillId="36" borderId="1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center" vertical="center" wrapText="1"/>
    </xf>
    <xf numFmtId="0" fontId="32" fillId="16" borderId="1" xfId="3" applyFill="1" applyBorder="1" applyAlignment="1">
      <alignment horizontal="center" vertical="center" wrapText="1"/>
    </xf>
    <xf numFmtId="0" fontId="24" fillId="12" borderId="12" xfId="0" applyFont="1" applyFill="1" applyBorder="1" applyAlignment="1">
      <alignment horizontal="center" vertical="center"/>
    </xf>
    <xf numFmtId="9" fontId="24" fillId="12" borderId="12" xfId="0" applyNumberFormat="1" applyFont="1" applyFill="1" applyBorder="1" applyAlignment="1">
      <alignment horizontal="center" vertical="center"/>
    </xf>
    <xf numFmtId="9" fontId="24" fillId="15" borderId="67" xfId="2" applyFont="1" applyFill="1" applyBorder="1" applyAlignment="1">
      <alignment horizontal="center" vertical="center"/>
    </xf>
    <xf numFmtId="0" fontId="24" fillId="14" borderId="71" xfId="0" applyFont="1" applyFill="1" applyBorder="1" applyAlignment="1">
      <alignment horizontal="center" vertical="center"/>
    </xf>
    <xf numFmtId="9" fontId="24" fillId="24" borderId="67" xfId="0" applyNumberFormat="1" applyFont="1" applyFill="1" applyBorder="1" applyAlignment="1">
      <alignment horizontal="center" vertical="center"/>
    </xf>
    <xf numFmtId="9" fontId="24" fillId="24" borderId="71" xfId="0" applyNumberFormat="1" applyFont="1" applyFill="1" applyBorder="1" applyAlignment="1">
      <alignment horizontal="center" vertical="center"/>
    </xf>
    <xf numFmtId="0" fontId="24" fillId="13" borderId="71" xfId="0" applyFont="1" applyFill="1" applyBorder="1" applyAlignment="1">
      <alignment horizontal="center" vertical="center"/>
    </xf>
    <xf numFmtId="0" fontId="24" fillId="13" borderId="138" xfId="0" applyFont="1" applyFill="1" applyBorder="1" applyAlignment="1">
      <alignment horizontal="center" vertical="center"/>
    </xf>
    <xf numFmtId="0" fontId="24" fillId="13" borderId="158" xfId="0" applyFont="1" applyFill="1" applyBorder="1" applyAlignment="1">
      <alignment horizontal="center" vertical="center"/>
    </xf>
    <xf numFmtId="0" fontId="24" fillId="12" borderId="159" xfId="0" applyFont="1" applyFill="1" applyBorder="1" applyAlignment="1">
      <alignment horizontal="center" vertical="center"/>
    </xf>
    <xf numFmtId="0" fontId="24" fillId="12" borderId="158" xfId="0" applyFont="1" applyFill="1" applyBorder="1" applyAlignment="1">
      <alignment horizontal="center" vertical="center" wrapText="1"/>
    </xf>
    <xf numFmtId="0" fontId="24" fillId="12" borderId="158" xfId="0" applyFont="1" applyFill="1" applyBorder="1" applyAlignment="1">
      <alignment horizontal="center" vertical="center"/>
    </xf>
    <xf numFmtId="9" fontId="24" fillId="15" borderId="159" xfId="0" applyNumberFormat="1" applyFont="1" applyFill="1" applyBorder="1" applyAlignment="1">
      <alignment horizontal="center" vertical="center"/>
    </xf>
    <xf numFmtId="0" fontId="24" fillId="15" borderId="158" xfId="0" applyFont="1" applyFill="1" applyBorder="1" applyAlignment="1">
      <alignment horizontal="center" vertical="center"/>
    </xf>
    <xf numFmtId="0" fontId="24" fillId="15" borderId="159" xfId="0" applyFont="1" applyFill="1" applyBorder="1" applyAlignment="1">
      <alignment horizontal="center" vertical="center"/>
    </xf>
    <xf numFmtId="9" fontId="24" fillId="15" borderId="159" xfId="2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24" fillId="14" borderId="159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/>
    </xf>
    <xf numFmtId="0" fontId="24" fillId="14" borderId="158" xfId="0" applyFont="1" applyFill="1" applyBorder="1" applyAlignment="1">
      <alignment horizontal="center" vertical="center"/>
    </xf>
    <xf numFmtId="9" fontId="24" fillId="24" borderId="159" xfId="0" applyNumberFormat="1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9" fontId="24" fillId="24" borderId="12" xfId="0" applyNumberFormat="1" applyFont="1" applyFill="1" applyBorder="1" applyAlignment="1">
      <alignment horizontal="center" vertical="center"/>
    </xf>
    <xf numFmtId="9" fontId="24" fillId="24" borderId="158" xfId="0" applyNumberFormat="1" applyFont="1" applyFill="1" applyBorder="1" applyAlignment="1">
      <alignment horizontal="center" vertical="center"/>
    </xf>
    <xf numFmtId="0" fontId="24" fillId="13" borderId="160" xfId="0" applyFont="1" applyFill="1" applyBorder="1" applyAlignment="1">
      <alignment horizontal="left" vertical="center" wrapText="1"/>
    </xf>
    <xf numFmtId="0" fontId="24" fillId="13" borderId="161" xfId="0" applyFont="1" applyFill="1" applyBorder="1" applyAlignment="1">
      <alignment horizontal="left" vertical="center" wrapText="1"/>
    </xf>
    <xf numFmtId="0" fontId="24" fillId="12" borderId="160" xfId="0" applyFont="1" applyFill="1" applyBorder="1" applyAlignment="1">
      <alignment horizontal="left" vertical="center" wrapText="1"/>
    </xf>
    <xf numFmtId="0" fontId="24" fillId="12" borderId="162" xfId="0" applyFont="1" applyFill="1" applyBorder="1" applyAlignment="1">
      <alignment horizontal="left" vertical="center" wrapText="1"/>
    </xf>
    <xf numFmtId="0" fontId="24" fillId="12" borderId="161" xfId="0" applyFont="1" applyFill="1" applyBorder="1" applyAlignment="1">
      <alignment horizontal="left" vertical="center" wrapText="1"/>
    </xf>
    <xf numFmtId="0" fontId="24" fillId="15" borderId="153" xfId="0" applyFont="1" applyFill="1" applyBorder="1" applyAlignment="1">
      <alignment horizontal="left" vertical="center" wrapText="1"/>
    </xf>
    <xf numFmtId="0" fontId="24" fillId="15" borderId="139" xfId="0" applyFont="1" applyFill="1" applyBorder="1" applyAlignment="1">
      <alignment horizontal="left" vertical="center" wrapText="1"/>
    </xf>
    <xf numFmtId="0" fontId="24" fillId="15" borderId="160" xfId="0" applyFont="1" applyFill="1" applyBorder="1" applyAlignment="1">
      <alignment horizontal="left" vertical="center" wrapText="1"/>
    </xf>
    <xf numFmtId="0" fontId="24" fillId="15" borderId="162" xfId="0" applyFont="1" applyFill="1" applyBorder="1" applyAlignment="1">
      <alignment horizontal="left" vertical="center" wrapText="1"/>
    </xf>
    <xf numFmtId="0" fontId="24" fillId="15" borderId="161" xfId="0" applyFont="1" applyFill="1" applyBorder="1" applyAlignment="1">
      <alignment horizontal="left" vertical="center" wrapText="1"/>
    </xf>
    <xf numFmtId="0" fontId="24" fillId="15" borderId="161" xfId="0" applyFont="1" applyFill="1" applyBorder="1" applyAlignment="1">
      <alignment horizontal="left" vertical="top" wrapText="1"/>
    </xf>
    <xf numFmtId="0" fontId="24" fillId="15" borderId="25" xfId="0" applyFont="1" applyFill="1" applyBorder="1" applyAlignment="1">
      <alignment horizontal="left" vertical="center" wrapText="1"/>
    </xf>
    <xf numFmtId="0" fontId="24" fillId="14" borderId="160" xfId="0" applyFont="1" applyFill="1" applyBorder="1" applyAlignment="1">
      <alignment horizontal="left" vertical="center" wrapText="1"/>
    </xf>
    <xf numFmtId="0" fontId="24" fillId="14" borderId="162" xfId="0" applyFont="1" applyFill="1" applyBorder="1" applyAlignment="1">
      <alignment horizontal="left" vertical="center" wrapText="1"/>
    </xf>
    <xf numFmtId="0" fontId="24" fillId="14" borderId="161" xfId="0" applyFont="1" applyFill="1" applyBorder="1" applyAlignment="1">
      <alignment horizontal="left" vertical="center" wrapText="1"/>
    </xf>
    <xf numFmtId="0" fontId="24" fillId="24" borderId="160" xfId="0" applyFont="1" applyFill="1" applyBorder="1" applyAlignment="1">
      <alignment horizontal="left" vertical="center" wrapText="1"/>
    </xf>
    <xf numFmtId="0" fontId="24" fillId="24" borderId="162" xfId="0" applyFont="1" applyFill="1" applyBorder="1" applyAlignment="1">
      <alignment horizontal="left" vertical="center" wrapText="1"/>
    </xf>
    <xf numFmtId="0" fontId="24" fillId="24" borderId="161" xfId="0" applyFont="1" applyFill="1" applyBorder="1" applyAlignment="1">
      <alignment horizontal="left" vertical="center" wrapText="1"/>
    </xf>
    <xf numFmtId="0" fontId="24" fillId="15" borderId="22" xfId="0" applyFont="1" applyFill="1" applyBorder="1" applyAlignment="1">
      <alignment horizontal="center" vertical="center" wrapText="1"/>
    </xf>
    <xf numFmtId="0" fontId="24" fillId="14" borderId="165" xfId="0" applyFont="1" applyFill="1" applyBorder="1" applyAlignment="1">
      <alignment horizontal="center" vertical="center" wrapText="1"/>
    </xf>
    <xf numFmtId="0" fontId="24" fillId="13" borderId="73" xfId="0" applyFont="1" applyFill="1" applyBorder="1" applyAlignment="1">
      <alignment horizontal="center" vertical="center"/>
    </xf>
    <xf numFmtId="0" fontId="24" fillId="13" borderId="139" xfId="0" applyFont="1" applyFill="1" applyBorder="1" applyAlignment="1">
      <alignment horizontal="center" vertical="center"/>
    </xf>
    <xf numFmtId="0" fontId="24" fillId="12" borderId="153" xfId="0" applyFont="1" applyFill="1" applyBorder="1" applyAlignment="1">
      <alignment horizontal="center" vertical="center"/>
    </xf>
    <xf numFmtId="0" fontId="24" fillId="12" borderId="27" xfId="0" applyFont="1" applyFill="1" applyBorder="1" applyAlignment="1">
      <alignment horizontal="center" vertical="center"/>
    </xf>
    <xf numFmtId="0" fontId="24" fillId="12" borderId="139" xfId="0" applyFont="1" applyFill="1" applyBorder="1" applyAlignment="1">
      <alignment horizontal="center" vertical="center" wrapText="1"/>
    </xf>
    <xf numFmtId="0" fontId="24" fillId="12" borderId="153" xfId="0" applyFont="1" applyFill="1" applyBorder="1" applyAlignment="1">
      <alignment horizontal="center" vertical="center" wrapText="1"/>
    </xf>
    <xf numFmtId="9" fontId="24" fillId="12" borderId="27" xfId="0" applyNumberFormat="1" applyFont="1" applyFill="1" applyBorder="1" applyAlignment="1">
      <alignment horizontal="center" vertical="center"/>
    </xf>
    <xf numFmtId="0" fontId="24" fillId="12" borderId="139" xfId="0" applyFont="1" applyFill="1" applyBorder="1" applyAlignment="1">
      <alignment horizontal="center" vertical="center"/>
    </xf>
    <xf numFmtId="0" fontId="24" fillId="15" borderId="153" xfId="0" applyFont="1" applyFill="1" applyBorder="1" applyAlignment="1">
      <alignment horizontal="center" vertical="center"/>
    </xf>
    <xf numFmtId="9" fontId="24" fillId="15" borderId="153" xfId="2" applyFont="1" applyFill="1" applyBorder="1" applyAlignment="1">
      <alignment horizontal="center" vertical="center"/>
    </xf>
    <xf numFmtId="0" fontId="24" fillId="14" borderId="153" xfId="0" applyFont="1" applyFill="1" applyBorder="1" applyAlignment="1">
      <alignment horizontal="center" vertical="center" wrapText="1"/>
    </xf>
    <xf numFmtId="0" fontId="24" fillId="14" borderId="27" xfId="0" applyFont="1" applyFill="1" applyBorder="1" applyAlignment="1">
      <alignment horizontal="center" vertical="center"/>
    </xf>
    <xf numFmtId="0" fontId="24" fillId="14" borderId="139" xfId="0" applyFont="1" applyFill="1" applyBorder="1" applyAlignment="1">
      <alignment horizontal="center" vertical="center"/>
    </xf>
    <xf numFmtId="9" fontId="24" fillId="24" borderId="153" xfId="0" applyNumberFormat="1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9" fontId="24" fillId="24" borderId="27" xfId="0" applyNumberFormat="1" applyFont="1" applyFill="1" applyBorder="1" applyAlignment="1">
      <alignment horizontal="center" vertical="center"/>
    </xf>
    <xf numFmtId="9" fontId="24" fillId="24" borderId="139" xfId="0" applyNumberFormat="1" applyFont="1" applyFill="1" applyBorder="1" applyAlignment="1">
      <alignment horizontal="center" vertical="center"/>
    </xf>
    <xf numFmtId="0" fontId="24" fillId="13" borderId="142" xfId="0" applyFont="1" applyFill="1" applyBorder="1" applyAlignment="1">
      <alignment horizontal="left" vertical="center" wrapText="1"/>
    </xf>
    <xf numFmtId="0" fontId="24" fillId="13" borderId="16" xfId="0" applyFont="1" applyFill="1" applyBorder="1" applyAlignment="1">
      <alignment horizontal="left" vertical="center" wrapText="1"/>
    </xf>
    <xf numFmtId="0" fontId="24" fillId="13" borderId="165" xfId="0" applyFont="1" applyFill="1" applyBorder="1" applyAlignment="1">
      <alignment horizontal="left" vertical="center" wrapText="1"/>
    </xf>
    <xf numFmtId="0" fontId="24" fillId="12" borderId="163" xfId="0" applyFont="1" applyFill="1" applyBorder="1" applyAlignment="1">
      <alignment horizontal="left" vertical="center" wrapText="1"/>
    </xf>
    <xf numFmtId="0" fontId="24" fillId="12" borderId="166" xfId="0" applyFont="1" applyFill="1" applyBorder="1" applyAlignment="1">
      <alignment horizontal="left" vertical="center" wrapText="1"/>
    </xf>
    <xf numFmtId="0" fontId="24" fillId="12" borderId="165" xfId="0" applyFont="1" applyFill="1" applyBorder="1" applyAlignment="1">
      <alignment horizontal="left" vertical="center" wrapText="1"/>
    </xf>
    <xf numFmtId="0" fontId="24" fillId="15" borderId="163" xfId="0" applyFont="1" applyFill="1" applyBorder="1" applyAlignment="1">
      <alignment horizontal="left" vertical="center" wrapText="1"/>
    </xf>
    <xf numFmtId="0" fontId="24" fillId="15" borderId="165" xfId="0" applyFont="1" applyFill="1" applyBorder="1" applyAlignment="1">
      <alignment horizontal="left" vertical="center" wrapText="1"/>
    </xf>
    <xf numFmtId="0" fontId="24" fillId="15" borderId="166" xfId="0" applyFont="1" applyFill="1" applyBorder="1" applyAlignment="1">
      <alignment horizontal="left" vertical="center" wrapText="1"/>
    </xf>
    <xf numFmtId="0" fontId="24" fillId="14" borderId="163" xfId="0" applyFont="1" applyFill="1" applyBorder="1" applyAlignment="1">
      <alignment horizontal="left" vertical="center" wrapText="1"/>
    </xf>
    <xf numFmtId="0" fontId="24" fillId="14" borderId="166" xfId="0" applyFont="1" applyFill="1" applyBorder="1" applyAlignment="1">
      <alignment horizontal="left" vertical="center" wrapText="1"/>
    </xf>
    <xf numFmtId="0" fontId="24" fillId="14" borderId="165" xfId="0" applyFont="1" applyFill="1" applyBorder="1" applyAlignment="1">
      <alignment horizontal="left" vertical="center" wrapText="1"/>
    </xf>
    <xf numFmtId="0" fontId="24" fillId="24" borderId="163" xfId="0" applyFont="1" applyFill="1" applyBorder="1" applyAlignment="1">
      <alignment horizontal="left" vertical="center" wrapText="1"/>
    </xf>
    <xf numFmtId="0" fontId="24" fillId="24" borderId="166" xfId="0" applyFont="1" applyFill="1" applyBorder="1" applyAlignment="1">
      <alignment horizontal="left" vertical="center" wrapText="1"/>
    </xf>
    <xf numFmtId="0" fontId="24" fillId="24" borderId="165" xfId="0" applyFont="1" applyFill="1" applyBorder="1" applyAlignment="1">
      <alignment horizontal="left" vertical="center" wrapText="1"/>
    </xf>
    <xf numFmtId="0" fontId="24" fillId="35" borderId="16" xfId="0" applyFont="1" applyFill="1" applyBorder="1" applyAlignment="1">
      <alignment horizontal="center" vertical="center"/>
    </xf>
    <xf numFmtId="0" fontId="24" fillId="35" borderId="165" xfId="0" applyFont="1" applyFill="1" applyBorder="1" applyAlignment="1">
      <alignment horizontal="center" vertical="center"/>
    </xf>
    <xf numFmtId="0" fontId="24" fillId="35" borderId="163" xfId="0" applyFont="1" applyFill="1" applyBorder="1" applyAlignment="1">
      <alignment horizontal="center" vertical="center"/>
    </xf>
    <xf numFmtId="0" fontId="24" fillId="35" borderId="166" xfId="0" applyFont="1" applyFill="1" applyBorder="1" applyAlignment="1">
      <alignment horizontal="center" vertical="center"/>
    </xf>
    <xf numFmtId="0" fontId="24" fillId="35" borderId="165" xfId="0" applyFont="1" applyFill="1" applyBorder="1" applyAlignment="1">
      <alignment horizontal="center" vertical="center" wrapText="1"/>
    </xf>
    <xf numFmtId="0" fontId="24" fillId="35" borderId="163" xfId="0" applyFont="1" applyFill="1" applyBorder="1" applyAlignment="1">
      <alignment horizontal="center" vertical="center" wrapText="1"/>
    </xf>
    <xf numFmtId="9" fontId="24" fillId="35" borderId="166" xfId="0" applyNumberFormat="1" applyFont="1" applyFill="1" applyBorder="1" applyAlignment="1">
      <alignment horizontal="center" vertical="center"/>
    </xf>
    <xf numFmtId="9" fontId="24" fillId="35" borderId="163" xfId="2" applyFont="1" applyFill="1" applyBorder="1" applyAlignment="1">
      <alignment horizontal="center" vertical="center"/>
    </xf>
    <xf numFmtId="9" fontId="24" fillId="35" borderId="163" xfId="0" applyNumberFormat="1" applyFont="1" applyFill="1" applyBorder="1" applyAlignment="1">
      <alignment horizontal="center" vertical="center"/>
    </xf>
    <xf numFmtId="9" fontId="24" fillId="35" borderId="165" xfId="0" applyNumberFormat="1" applyFont="1" applyFill="1" applyBorder="1" applyAlignment="1">
      <alignment horizontal="center" vertical="center"/>
    </xf>
    <xf numFmtId="0" fontId="62" fillId="4" borderId="76" xfId="0" applyFont="1" applyFill="1" applyBorder="1" applyAlignment="1">
      <alignment horizontal="center" vertical="center" wrapText="1" readingOrder="1"/>
    </xf>
    <xf numFmtId="0" fontId="62" fillId="4" borderId="6" xfId="0" applyFont="1" applyFill="1" applyBorder="1" applyAlignment="1">
      <alignment horizontal="center" vertical="center" wrapText="1" readingOrder="1"/>
    </xf>
    <xf numFmtId="0" fontId="63" fillId="13" borderId="2" xfId="0" applyFont="1" applyFill="1" applyBorder="1" applyAlignment="1">
      <alignment horizontal="center" vertical="center" wrapText="1"/>
    </xf>
    <xf numFmtId="0" fontId="63" fillId="13" borderId="1" xfId="0" applyFont="1" applyFill="1" applyBorder="1" applyAlignment="1">
      <alignment horizontal="center" vertical="center" wrapText="1"/>
    </xf>
    <xf numFmtId="0" fontId="63" fillId="12" borderId="67" xfId="0" applyFont="1" applyFill="1" applyBorder="1" applyAlignment="1">
      <alignment horizontal="center" vertical="center" wrapText="1"/>
    </xf>
    <xf numFmtId="0" fontId="63" fillId="12" borderId="69" xfId="0" applyFont="1" applyFill="1" applyBorder="1" applyAlignment="1">
      <alignment horizontal="center" vertical="center" wrapText="1"/>
    </xf>
    <xf numFmtId="0" fontId="63" fillId="12" borderId="1" xfId="0" applyFont="1" applyFill="1" applyBorder="1" applyAlignment="1">
      <alignment horizontal="center" vertical="center" wrapText="1"/>
    </xf>
    <xf numFmtId="0" fontId="63" fillId="12" borderId="70" xfId="0" applyFont="1" applyFill="1" applyBorder="1" applyAlignment="1">
      <alignment horizontal="center" vertical="center" wrapText="1"/>
    </xf>
    <xf numFmtId="0" fontId="63" fillId="12" borderId="51" xfId="0" applyFont="1" applyFill="1" applyBorder="1" applyAlignment="1">
      <alignment horizontal="center" vertical="center" wrapText="1"/>
    </xf>
    <xf numFmtId="0" fontId="63" fillId="12" borderId="71" xfId="0" applyFont="1" applyFill="1" applyBorder="1" applyAlignment="1">
      <alignment horizontal="center" vertical="center" wrapText="1"/>
    </xf>
    <xf numFmtId="0" fontId="63" fillId="12" borderId="72" xfId="0" applyFont="1" applyFill="1" applyBorder="1" applyAlignment="1">
      <alignment horizontal="center" vertical="center" wrapText="1"/>
    </xf>
    <xf numFmtId="0" fontId="63" fillId="15" borderId="68" xfId="0" applyFont="1" applyFill="1" applyBorder="1" applyAlignment="1">
      <alignment horizontal="center" vertical="center" wrapText="1"/>
    </xf>
    <xf numFmtId="0" fontId="63" fillId="15" borderId="67" xfId="0" applyFont="1" applyFill="1" applyBorder="1" applyAlignment="1">
      <alignment horizontal="center" vertical="center" wrapText="1"/>
    </xf>
    <xf numFmtId="0" fontId="63" fillId="15" borderId="69" xfId="0" applyFont="1" applyFill="1" applyBorder="1" applyAlignment="1">
      <alignment horizontal="center" vertical="center" wrapText="1"/>
    </xf>
    <xf numFmtId="0" fontId="63" fillId="15" borderId="2" xfId="0" applyFont="1" applyFill="1" applyBorder="1" applyAlignment="1">
      <alignment horizontal="center" vertical="center" wrapText="1"/>
    </xf>
    <xf numFmtId="0" fontId="63" fillId="15" borderId="1" xfId="0" applyFont="1" applyFill="1" applyBorder="1" applyAlignment="1">
      <alignment horizontal="center" vertical="center" wrapText="1"/>
    </xf>
    <xf numFmtId="0" fontId="63" fillId="15" borderId="70" xfId="0" applyFont="1" applyFill="1" applyBorder="1" applyAlignment="1">
      <alignment horizontal="center" vertical="center" wrapText="1"/>
    </xf>
    <xf numFmtId="0" fontId="63" fillId="15" borderId="149" xfId="0" applyFont="1" applyFill="1" applyBorder="1" applyAlignment="1">
      <alignment horizontal="center" vertical="center" wrapText="1"/>
    </xf>
    <xf numFmtId="0" fontId="63" fillId="15" borderId="50" xfId="0" applyFont="1" applyFill="1" applyBorder="1" applyAlignment="1">
      <alignment horizontal="center" vertical="center" wrapText="1"/>
    </xf>
    <xf numFmtId="0" fontId="63" fillId="15" borderId="57" xfId="0" applyFont="1" applyFill="1" applyBorder="1" applyAlignment="1">
      <alignment horizontal="center" vertical="center" wrapText="1"/>
    </xf>
    <xf numFmtId="0" fontId="63" fillId="15" borderId="100" xfId="0" applyFont="1" applyFill="1" applyBorder="1" applyAlignment="1">
      <alignment horizontal="center" vertical="center" wrapText="1"/>
    </xf>
    <xf numFmtId="0" fontId="63" fillId="15" borderId="71" xfId="0" applyFont="1" applyFill="1" applyBorder="1" applyAlignment="1">
      <alignment horizontal="center" vertical="center" wrapText="1"/>
    </xf>
    <xf numFmtId="0" fontId="63" fillId="15" borderId="72" xfId="0" applyFont="1" applyFill="1" applyBorder="1" applyAlignment="1">
      <alignment horizontal="center" vertical="center" wrapText="1"/>
    </xf>
    <xf numFmtId="0" fontId="63" fillId="13" borderId="67" xfId="0" applyFont="1" applyFill="1" applyBorder="1" applyAlignment="1">
      <alignment horizontal="center" vertical="center" wrapText="1"/>
    </xf>
    <xf numFmtId="0" fontId="63" fillId="13" borderId="69" xfId="0" applyFont="1" applyFill="1" applyBorder="1" applyAlignment="1">
      <alignment horizontal="center" vertical="center" wrapText="1"/>
    </xf>
    <xf numFmtId="0" fontId="63" fillId="13" borderId="70" xfId="0" applyFont="1" applyFill="1" applyBorder="1" applyAlignment="1">
      <alignment horizontal="center" vertical="center" wrapText="1"/>
    </xf>
    <xf numFmtId="0" fontId="63" fillId="13" borderId="71" xfId="0" applyFont="1" applyFill="1" applyBorder="1" applyAlignment="1">
      <alignment horizontal="center" vertical="center" wrapText="1"/>
    </xf>
    <xf numFmtId="0" fontId="63" fillId="13" borderId="72" xfId="0" applyFont="1" applyFill="1" applyBorder="1" applyAlignment="1">
      <alignment horizontal="center" vertical="center" wrapText="1"/>
    </xf>
    <xf numFmtId="0" fontId="63" fillId="24" borderId="67" xfId="0" applyFont="1" applyFill="1" applyBorder="1" applyAlignment="1">
      <alignment horizontal="center" vertical="center" wrapText="1"/>
    </xf>
    <xf numFmtId="0" fontId="63" fillId="24" borderId="69" xfId="0" applyFont="1" applyFill="1" applyBorder="1" applyAlignment="1">
      <alignment horizontal="center" vertical="center" wrapText="1"/>
    </xf>
    <xf numFmtId="0" fontId="63" fillId="24" borderId="1" xfId="0" applyFont="1" applyFill="1" applyBorder="1" applyAlignment="1">
      <alignment horizontal="center" vertical="center" wrapText="1"/>
    </xf>
    <xf numFmtId="0" fontId="63" fillId="24" borderId="70" xfId="0" applyFont="1" applyFill="1" applyBorder="1" applyAlignment="1">
      <alignment horizontal="center" vertical="center" wrapText="1"/>
    </xf>
    <xf numFmtId="0" fontId="63" fillId="24" borderId="50" xfId="0" applyFont="1" applyFill="1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 wrapText="1"/>
    </xf>
    <xf numFmtId="0" fontId="63" fillId="24" borderId="75" xfId="0" applyFont="1" applyFill="1" applyBorder="1" applyAlignment="1">
      <alignment horizontal="center" vertical="center" wrapText="1"/>
    </xf>
    <xf numFmtId="0" fontId="63" fillId="24" borderId="71" xfId="0" applyFont="1" applyFill="1" applyBorder="1" applyAlignment="1">
      <alignment horizontal="center" vertical="center" wrapText="1"/>
    </xf>
    <xf numFmtId="0" fontId="63" fillId="24" borderId="72" xfId="0" applyFont="1" applyFill="1" applyBorder="1" applyAlignment="1">
      <alignment horizontal="center" vertical="center" wrapText="1"/>
    </xf>
    <xf numFmtId="0" fontId="18" fillId="18" borderId="78" xfId="0" applyFont="1" applyFill="1" applyBorder="1" applyAlignment="1">
      <alignment horizontal="center" vertical="center"/>
    </xf>
    <xf numFmtId="0" fontId="18" fillId="18" borderId="67" xfId="0" applyFont="1" applyFill="1" applyBorder="1" applyAlignment="1">
      <alignment horizontal="center" vertical="center"/>
    </xf>
    <xf numFmtId="0" fontId="18" fillId="18" borderId="74" xfId="0" applyFont="1" applyFill="1" applyBorder="1" applyAlignment="1">
      <alignment horizontal="center" vertical="center" wrapText="1"/>
    </xf>
    <xf numFmtId="0" fontId="19" fillId="12" borderId="51" xfId="0" applyFont="1" applyFill="1" applyBorder="1" applyAlignment="1">
      <alignment horizontal="justify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24" borderId="1" xfId="0" applyFont="1" applyFill="1" applyBorder="1" applyAlignment="1">
      <alignment horizontal="center" vertical="center" wrapText="1"/>
    </xf>
    <xf numFmtId="0" fontId="19" fillId="24" borderId="51" xfId="0" applyFont="1" applyFill="1" applyBorder="1" applyAlignment="1">
      <alignment horizontal="justify" vertical="center" wrapText="1"/>
    </xf>
    <xf numFmtId="0" fontId="19" fillId="24" borderId="1" xfId="0" applyFont="1" applyFill="1" applyBorder="1" applyAlignment="1">
      <alignment horizontal="justify" vertical="center" wrapText="1"/>
    </xf>
    <xf numFmtId="44" fontId="6" fillId="0" borderId="51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44" fontId="6" fillId="0" borderId="51" xfId="1" applyFont="1" applyBorder="1" applyAlignment="1">
      <alignment vertical="center"/>
    </xf>
    <xf numFmtId="0" fontId="36" fillId="0" borderId="89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7" fillId="0" borderId="93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5" fillId="0" borderId="85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9" fillId="12" borderId="0" xfId="0" applyFont="1" applyFill="1" applyAlignment="1">
      <alignment horizontal="left"/>
    </xf>
    <xf numFmtId="0" fontId="43" fillId="31" borderId="2" xfId="0" applyFont="1" applyFill="1" applyBorder="1" applyAlignment="1">
      <alignment horizontal="center" vertical="center"/>
    </xf>
    <xf numFmtId="0" fontId="43" fillId="31" borderId="51" xfId="0" applyFont="1" applyFill="1" applyBorder="1" applyAlignment="1">
      <alignment horizontal="center" vertical="center"/>
    </xf>
    <xf numFmtId="0" fontId="44" fillId="31" borderId="2" xfId="0" applyFont="1" applyFill="1" applyBorder="1" applyAlignment="1">
      <alignment horizontal="center" vertical="center" wrapText="1"/>
    </xf>
    <xf numFmtId="0" fontId="44" fillId="31" borderId="51" xfId="0" applyFont="1" applyFill="1" applyBorder="1" applyAlignment="1">
      <alignment horizontal="center" vertical="center" wrapText="1"/>
    </xf>
    <xf numFmtId="0" fontId="45" fillId="35" borderId="2" xfId="0" applyFont="1" applyFill="1" applyBorder="1" applyAlignment="1">
      <alignment horizontal="center" vertical="center" wrapText="1"/>
    </xf>
    <xf numFmtId="0" fontId="45" fillId="35" borderId="51" xfId="0" applyFont="1" applyFill="1" applyBorder="1" applyAlignment="1">
      <alignment horizontal="center" vertical="center" wrapText="1"/>
    </xf>
    <xf numFmtId="0" fontId="43" fillId="34" borderId="2" xfId="0" applyFont="1" applyFill="1" applyBorder="1" applyAlignment="1">
      <alignment horizontal="center" vertical="center"/>
    </xf>
    <xf numFmtId="0" fontId="43" fillId="34" borderId="51" xfId="0" applyFont="1" applyFill="1" applyBorder="1" applyAlignment="1">
      <alignment horizontal="center" vertical="center"/>
    </xf>
    <xf numFmtId="0" fontId="44" fillId="34" borderId="2" xfId="0" applyFont="1" applyFill="1" applyBorder="1" applyAlignment="1">
      <alignment horizontal="center" vertical="center" wrapText="1"/>
    </xf>
    <xf numFmtId="0" fontId="44" fillId="34" borderId="51" xfId="0" applyFont="1" applyFill="1" applyBorder="1" applyAlignment="1">
      <alignment horizontal="center" vertical="center" wrapText="1"/>
    </xf>
    <xf numFmtId="0" fontId="45" fillId="24" borderId="2" xfId="0" applyFont="1" applyFill="1" applyBorder="1" applyAlignment="1">
      <alignment horizontal="center" vertical="center" wrapText="1"/>
    </xf>
    <xf numFmtId="0" fontId="45" fillId="24" borderId="51" xfId="0" applyFont="1" applyFill="1" applyBorder="1" applyAlignment="1">
      <alignment horizontal="center" vertical="center" wrapText="1"/>
    </xf>
    <xf numFmtId="0" fontId="45" fillId="14" borderId="2" xfId="0" applyFont="1" applyFill="1" applyBorder="1" applyAlignment="1">
      <alignment horizontal="center" vertical="center" wrapText="1"/>
    </xf>
    <xf numFmtId="0" fontId="45" fillId="14" borderId="50" xfId="0" applyFont="1" applyFill="1" applyBorder="1" applyAlignment="1">
      <alignment horizontal="center" vertical="center" wrapText="1"/>
    </xf>
    <xf numFmtId="0" fontId="45" fillId="14" borderId="51" xfId="0" applyFont="1" applyFill="1" applyBorder="1" applyAlignment="1">
      <alignment horizontal="center" vertical="center" wrapText="1"/>
    </xf>
    <xf numFmtId="0" fontId="61" fillId="14" borderId="2" xfId="0" applyFont="1" applyFill="1" applyBorder="1" applyAlignment="1">
      <alignment horizontal="center" vertical="center" wrapText="1"/>
    </xf>
    <xf numFmtId="0" fontId="61" fillId="14" borderId="50" xfId="0" applyFont="1" applyFill="1" applyBorder="1" applyAlignment="1">
      <alignment horizontal="center" vertical="center" wrapText="1"/>
    </xf>
    <xf numFmtId="0" fontId="61" fillId="14" borderId="51" xfId="0" applyFont="1" applyFill="1" applyBorder="1" applyAlignment="1">
      <alignment horizontal="center" vertical="center" wrapText="1"/>
    </xf>
    <xf numFmtId="0" fontId="61" fillId="35" borderId="2" xfId="0" applyFont="1" applyFill="1" applyBorder="1" applyAlignment="1">
      <alignment horizontal="center" vertical="center" wrapText="1"/>
    </xf>
    <xf numFmtId="0" fontId="61" fillId="35" borderId="51" xfId="0" applyFont="1" applyFill="1" applyBorder="1" applyAlignment="1">
      <alignment horizontal="center" vertical="center" wrapText="1"/>
    </xf>
    <xf numFmtId="0" fontId="61" fillId="24" borderId="2" xfId="0" applyFont="1" applyFill="1" applyBorder="1" applyAlignment="1">
      <alignment horizontal="center" vertical="center" wrapText="1"/>
    </xf>
    <xf numFmtId="0" fontId="61" fillId="24" borderId="51" xfId="0" applyFont="1" applyFill="1" applyBorder="1" applyAlignment="1">
      <alignment horizontal="center" vertical="center" wrapText="1"/>
    </xf>
    <xf numFmtId="0" fontId="43" fillId="30" borderId="2" xfId="0" applyFont="1" applyFill="1" applyBorder="1" applyAlignment="1">
      <alignment horizontal="center" vertical="center"/>
    </xf>
    <xf numFmtId="0" fontId="43" fillId="30" borderId="50" xfId="0" applyFont="1" applyFill="1" applyBorder="1" applyAlignment="1">
      <alignment horizontal="center" vertical="center"/>
    </xf>
    <xf numFmtId="0" fontId="43" fillId="30" borderId="51" xfId="0" applyFont="1" applyFill="1" applyBorder="1" applyAlignment="1">
      <alignment horizontal="center" vertical="center"/>
    </xf>
    <xf numFmtId="0" fontId="44" fillId="30" borderId="2" xfId="0" applyFont="1" applyFill="1" applyBorder="1" applyAlignment="1">
      <alignment horizontal="center" vertical="center" wrapText="1"/>
    </xf>
    <xf numFmtId="0" fontId="44" fillId="30" borderId="50" xfId="0" applyFont="1" applyFill="1" applyBorder="1" applyAlignment="1">
      <alignment horizontal="center" vertical="center" wrapText="1"/>
    </xf>
    <xf numFmtId="0" fontId="44" fillId="30" borderId="51" xfId="0" applyFont="1" applyFill="1" applyBorder="1" applyAlignment="1">
      <alignment horizontal="center" vertical="center" wrapText="1"/>
    </xf>
    <xf numFmtId="0" fontId="45" fillId="13" borderId="2" xfId="0" applyFont="1" applyFill="1" applyBorder="1" applyAlignment="1">
      <alignment horizontal="center" vertical="center" wrapText="1"/>
    </xf>
    <xf numFmtId="0" fontId="45" fillId="13" borderId="50" xfId="0" applyFont="1" applyFill="1" applyBorder="1" applyAlignment="1">
      <alignment horizontal="center" vertical="center" wrapText="1"/>
    </xf>
    <xf numFmtId="0" fontId="45" fillId="13" borderId="51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 vertical="center" wrapText="1"/>
    </xf>
    <xf numFmtId="0" fontId="61" fillId="13" borderId="50" xfId="0" applyFont="1" applyFill="1" applyBorder="1" applyAlignment="1">
      <alignment horizontal="center" vertical="center" wrapText="1"/>
    </xf>
    <xf numFmtId="0" fontId="61" fillId="13" borderId="51" xfId="0" applyFont="1" applyFill="1" applyBorder="1" applyAlignment="1">
      <alignment horizontal="center" vertical="center" wrapText="1"/>
    </xf>
    <xf numFmtId="0" fontId="43" fillId="33" borderId="2" xfId="0" applyFont="1" applyFill="1" applyBorder="1" applyAlignment="1">
      <alignment horizontal="center" vertical="center"/>
    </xf>
    <xf numFmtId="0" fontId="43" fillId="33" borderId="51" xfId="0" applyFont="1" applyFill="1" applyBorder="1" applyAlignment="1">
      <alignment horizontal="center" vertical="center"/>
    </xf>
    <xf numFmtId="0" fontId="44" fillId="33" borderId="2" xfId="0" applyFont="1" applyFill="1" applyBorder="1" applyAlignment="1">
      <alignment horizontal="center" vertical="center" wrapText="1"/>
    </xf>
    <xf numFmtId="0" fontId="44" fillId="33" borderId="51" xfId="0" applyFont="1" applyFill="1" applyBorder="1" applyAlignment="1">
      <alignment horizontal="center" vertical="center" wrapText="1"/>
    </xf>
    <xf numFmtId="0" fontId="45" fillId="32" borderId="2" xfId="0" applyFont="1" applyFill="1" applyBorder="1" applyAlignment="1">
      <alignment horizontal="center" vertical="center" wrapText="1"/>
    </xf>
    <xf numFmtId="0" fontId="45" fillId="32" borderId="51" xfId="0" applyFont="1" applyFill="1" applyBorder="1" applyAlignment="1">
      <alignment horizontal="center" vertical="center" wrapText="1"/>
    </xf>
    <xf numFmtId="0" fontId="61" fillId="32" borderId="2" xfId="0" applyFont="1" applyFill="1" applyBorder="1" applyAlignment="1">
      <alignment horizontal="center" vertical="center" wrapText="1"/>
    </xf>
    <xf numFmtId="0" fontId="61" fillId="32" borderId="51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1" xfId="0" applyFont="1" applyBorder="1" applyAlignment="1">
      <alignment horizontal="center" vertical="center" wrapText="1"/>
    </xf>
    <xf numFmtId="0" fontId="43" fillId="29" borderId="2" xfId="0" applyFont="1" applyFill="1" applyBorder="1" applyAlignment="1">
      <alignment horizontal="center" vertical="center"/>
    </xf>
    <xf numFmtId="0" fontId="43" fillId="29" borderId="50" xfId="0" applyFont="1" applyFill="1" applyBorder="1" applyAlignment="1">
      <alignment horizontal="center" vertical="center"/>
    </xf>
    <xf numFmtId="0" fontId="43" fillId="29" borderId="51" xfId="0" applyFont="1" applyFill="1" applyBorder="1" applyAlignment="1">
      <alignment horizontal="center" vertical="center"/>
    </xf>
    <xf numFmtId="0" fontId="44" fillId="29" borderId="2" xfId="0" applyFont="1" applyFill="1" applyBorder="1" applyAlignment="1">
      <alignment horizontal="center" vertical="center" wrapText="1"/>
    </xf>
    <xf numFmtId="0" fontId="44" fillId="29" borderId="50" xfId="0" applyFont="1" applyFill="1" applyBorder="1" applyAlignment="1">
      <alignment horizontal="center" vertical="center" wrapText="1"/>
    </xf>
    <xf numFmtId="0" fontId="44" fillId="29" borderId="51" xfId="0" applyFont="1" applyFill="1" applyBorder="1" applyAlignment="1">
      <alignment horizontal="center" vertical="center" wrapText="1"/>
    </xf>
    <xf numFmtId="0" fontId="43" fillId="22" borderId="2" xfId="0" applyFont="1" applyFill="1" applyBorder="1" applyAlignment="1">
      <alignment horizontal="center" vertical="center"/>
    </xf>
    <xf numFmtId="0" fontId="43" fillId="22" borderId="50" xfId="0" applyFont="1" applyFill="1" applyBorder="1" applyAlignment="1">
      <alignment horizontal="center" vertical="center"/>
    </xf>
    <xf numFmtId="0" fontId="43" fillId="22" borderId="51" xfId="0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 wrapText="1"/>
    </xf>
    <xf numFmtId="0" fontId="17" fillId="22" borderId="50" xfId="0" applyFont="1" applyFill="1" applyBorder="1" applyAlignment="1">
      <alignment horizontal="center" vertical="center" wrapText="1"/>
    </xf>
    <xf numFmtId="0" fontId="17" fillId="22" borderId="51" xfId="0" applyFont="1" applyFill="1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textRotation="90" wrapText="1"/>
    </xf>
    <xf numFmtId="0" fontId="15" fillId="21" borderId="14" xfId="0" applyFont="1" applyFill="1" applyBorder="1" applyAlignment="1">
      <alignment horizontal="center" vertical="center" textRotation="90" wrapText="1"/>
    </xf>
    <xf numFmtId="0" fontId="12" fillId="7" borderId="16" xfId="0" applyFont="1" applyFill="1" applyBorder="1" applyAlignment="1">
      <alignment horizontal="center" vertical="center" textRotation="90" wrapText="1"/>
    </xf>
    <xf numFmtId="0" fontId="12" fillId="7" borderId="14" xfId="0" applyFont="1" applyFill="1" applyBorder="1" applyAlignment="1">
      <alignment horizontal="center" vertical="center" textRotation="90" wrapText="1"/>
    </xf>
    <xf numFmtId="0" fontId="12" fillId="7" borderId="26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horizontal="center" vertical="center" wrapText="1"/>
    </xf>
    <xf numFmtId="0" fontId="13" fillId="18" borderId="40" xfId="0" applyFont="1" applyFill="1" applyBorder="1" applyAlignment="1">
      <alignment horizontal="center" vertical="center" wrapText="1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4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textRotation="90" wrapText="1"/>
    </xf>
    <xf numFmtId="0" fontId="12" fillId="5" borderId="15" xfId="0" applyFont="1" applyFill="1" applyBorder="1" applyAlignment="1">
      <alignment horizontal="center" vertical="center" textRotation="90"/>
    </xf>
    <xf numFmtId="0" fontId="12" fillId="6" borderId="33" xfId="0" applyFont="1" applyFill="1" applyBorder="1" applyAlignment="1">
      <alignment horizontal="center" vertical="center" textRotation="90" wrapText="1"/>
    </xf>
    <xf numFmtId="0" fontId="12" fillId="6" borderId="34" xfId="0" applyFont="1" applyFill="1" applyBorder="1" applyAlignment="1">
      <alignment horizontal="center" vertical="center" textRotation="90" wrapText="1"/>
    </xf>
    <xf numFmtId="0" fontId="13" fillId="18" borderId="39" xfId="0" applyFont="1" applyFill="1" applyBorder="1" applyAlignment="1">
      <alignment horizontal="center" vertical="center" wrapText="1"/>
    </xf>
    <xf numFmtId="0" fontId="13" fillId="18" borderId="43" xfId="0" applyFont="1" applyFill="1" applyBorder="1" applyAlignment="1">
      <alignment horizontal="center" vertical="center" wrapText="1"/>
    </xf>
    <xf numFmtId="0" fontId="15" fillId="21" borderId="19" xfId="0" applyFont="1" applyFill="1" applyBorder="1" applyAlignment="1">
      <alignment horizontal="center" vertical="center" textRotation="255" wrapText="1"/>
    </xf>
    <xf numFmtId="0" fontId="15" fillId="21" borderId="15" xfId="0" applyFont="1" applyFill="1" applyBorder="1" applyAlignment="1">
      <alignment horizontal="center" vertical="center" textRotation="255" wrapText="1"/>
    </xf>
    <xf numFmtId="0" fontId="17" fillId="9" borderId="23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 textRotation="255" wrapText="1"/>
    </xf>
    <xf numFmtId="0" fontId="15" fillId="11" borderId="15" xfId="0" applyFont="1" applyFill="1" applyBorder="1" applyAlignment="1">
      <alignment horizontal="center" vertical="center" textRotation="255" wrapText="1"/>
    </xf>
    <xf numFmtId="0" fontId="16" fillId="6" borderId="15" xfId="0" applyFont="1" applyFill="1" applyBorder="1" applyAlignment="1">
      <alignment horizontal="center" vertical="center" textRotation="255" wrapText="1"/>
    </xf>
    <xf numFmtId="0" fontId="16" fillId="6" borderId="0" xfId="0" applyFont="1" applyFill="1" applyAlignment="1">
      <alignment horizontal="center" vertical="center" textRotation="255" wrapText="1"/>
    </xf>
    <xf numFmtId="0" fontId="16" fillId="7" borderId="16" xfId="0" applyFont="1" applyFill="1" applyBorder="1" applyAlignment="1">
      <alignment horizontal="center" vertical="center" textRotation="255" wrapText="1"/>
    </xf>
    <xf numFmtId="0" fontId="16" fillId="7" borderId="14" xfId="0" applyFont="1" applyFill="1" applyBorder="1" applyAlignment="1">
      <alignment horizontal="center" vertical="center" textRotation="255" wrapText="1"/>
    </xf>
    <xf numFmtId="0" fontId="8" fillId="0" borderId="20" xfId="0" applyFont="1" applyBorder="1"/>
    <xf numFmtId="0" fontId="14" fillId="18" borderId="113" xfId="0" applyFont="1" applyFill="1" applyBorder="1" applyAlignment="1">
      <alignment horizontal="center" vertical="center" wrapText="1"/>
    </xf>
    <xf numFmtId="0" fontId="14" fillId="18" borderId="114" xfId="0" applyFont="1" applyFill="1" applyBorder="1" applyAlignment="1">
      <alignment horizontal="center" vertical="center" wrapText="1"/>
    </xf>
    <xf numFmtId="0" fontId="14" fillId="18" borderId="105" xfId="0" applyFont="1" applyFill="1" applyBorder="1" applyAlignment="1">
      <alignment horizontal="center" vertical="center" wrapText="1"/>
    </xf>
    <xf numFmtId="0" fontId="14" fillId="18" borderId="106" xfId="0" applyFont="1" applyFill="1" applyBorder="1" applyAlignment="1">
      <alignment horizontal="center" vertical="center" wrapText="1"/>
    </xf>
    <xf numFmtId="0" fontId="14" fillId="18" borderId="107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textRotation="255" wrapText="1"/>
    </xf>
    <xf numFmtId="0" fontId="15" fillId="10" borderId="35" xfId="0" applyFont="1" applyFill="1" applyBorder="1" applyAlignment="1">
      <alignment horizontal="center" vertical="center" textRotation="255" wrapText="1"/>
    </xf>
    <xf numFmtId="0" fontId="14" fillId="18" borderId="104" xfId="0" applyFont="1" applyFill="1" applyBorder="1" applyAlignment="1">
      <alignment horizontal="center" vertical="center" wrapText="1"/>
    </xf>
    <xf numFmtId="0" fontId="14" fillId="18" borderId="109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textRotation="90" wrapText="1"/>
    </xf>
    <xf numFmtId="0" fontId="18" fillId="8" borderId="16" xfId="0" applyFont="1" applyFill="1" applyBorder="1" applyAlignment="1">
      <alignment horizontal="center" vertical="center" textRotation="90" wrapText="1"/>
    </xf>
    <xf numFmtId="0" fontId="18" fillId="8" borderId="14" xfId="0" applyFont="1" applyFill="1" applyBorder="1" applyAlignment="1">
      <alignment horizontal="center" vertical="center" textRotation="90" wrapText="1"/>
    </xf>
    <xf numFmtId="0" fontId="18" fillId="8" borderId="26" xfId="0" applyFont="1" applyFill="1" applyBorder="1" applyAlignment="1">
      <alignment horizontal="center" vertical="center" textRotation="90" wrapText="1"/>
    </xf>
    <xf numFmtId="0" fontId="15" fillId="21" borderId="16" xfId="0" applyFont="1" applyFill="1" applyBorder="1" applyAlignment="1">
      <alignment horizontal="center" vertical="center" textRotation="90" wrapText="1"/>
    </xf>
    <xf numFmtId="0" fontId="15" fillId="21" borderId="26" xfId="0" applyFont="1" applyFill="1" applyBorder="1" applyAlignment="1">
      <alignment horizontal="center" vertical="center" textRotation="90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18" borderId="121" xfId="0" applyFont="1" applyFill="1" applyBorder="1" applyAlignment="1">
      <alignment horizontal="center" vertical="center" wrapText="1"/>
    </xf>
    <xf numFmtId="0" fontId="1" fillId="18" borderId="73" xfId="0" applyFont="1" applyFill="1" applyBorder="1" applyAlignment="1">
      <alignment horizontal="center" vertical="center"/>
    </xf>
    <xf numFmtId="0" fontId="1" fillId="18" borderId="68" xfId="0" applyFont="1" applyFill="1" applyBorder="1" applyAlignment="1">
      <alignment horizontal="center" vertical="center"/>
    </xf>
    <xf numFmtId="0" fontId="1" fillId="18" borderId="74" xfId="0" applyFont="1" applyFill="1" applyBorder="1" applyAlignment="1">
      <alignment horizontal="center" vertical="center"/>
    </xf>
    <xf numFmtId="0" fontId="11" fillId="18" borderId="117" xfId="0" applyFont="1" applyFill="1" applyBorder="1" applyAlignment="1">
      <alignment horizontal="center" vertical="center" wrapText="1"/>
    </xf>
    <xf numFmtId="0" fontId="11" fillId="18" borderId="116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textRotation="90"/>
    </xf>
    <xf numFmtId="0" fontId="16" fillId="6" borderId="16" xfId="0" applyFont="1" applyFill="1" applyBorder="1" applyAlignment="1">
      <alignment horizontal="center" vertical="center" textRotation="90" wrapText="1"/>
    </xf>
    <xf numFmtId="0" fontId="16" fillId="6" borderId="26" xfId="0" applyFont="1" applyFill="1" applyBorder="1" applyAlignment="1">
      <alignment horizontal="center" vertical="center" textRotation="90" wrapText="1"/>
    </xf>
    <xf numFmtId="0" fontId="15" fillId="21" borderId="143" xfId="0" applyFont="1" applyFill="1" applyBorder="1" applyAlignment="1">
      <alignment horizontal="center" vertical="center" textRotation="90"/>
    </xf>
    <xf numFmtId="0" fontId="15" fillId="21" borderId="0" xfId="0" applyFont="1" applyFill="1" applyAlignment="1">
      <alignment horizontal="center" vertical="center" textRotation="90"/>
    </xf>
    <xf numFmtId="0" fontId="16" fillId="7" borderId="16" xfId="0" applyFont="1" applyFill="1" applyBorder="1" applyAlignment="1">
      <alignment horizontal="center" vertical="center" textRotation="90" wrapText="1"/>
    </xf>
    <xf numFmtId="0" fontId="16" fillId="7" borderId="14" xfId="0" applyFont="1" applyFill="1" applyBorder="1" applyAlignment="1">
      <alignment horizontal="center" vertical="center" textRotation="90" wrapText="1"/>
    </xf>
    <xf numFmtId="0" fontId="15" fillId="11" borderId="16" xfId="0" applyFont="1" applyFill="1" applyBorder="1" applyAlignment="1">
      <alignment horizontal="center" vertical="center" textRotation="90" wrapText="1"/>
    </xf>
    <xf numFmtId="0" fontId="15" fillId="11" borderId="14" xfId="0" applyFont="1" applyFill="1" applyBorder="1" applyAlignment="1">
      <alignment horizontal="center" vertical="center" textRotation="90" wrapText="1"/>
    </xf>
    <xf numFmtId="0" fontId="1" fillId="18" borderId="29" xfId="0" applyFont="1" applyFill="1" applyBorder="1" applyAlignment="1">
      <alignment horizontal="center" vertical="center"/>
    </xf>
    <xf numFmtId="0" fontId="1" fillId="18" borderId="30" xfId="0" applyFont="1" applyFill="1" applyBorder="1" applyAlignment="1">
      <alignment horizontal="center" vertical="center"/>
    </xf>
    <xf numFmtId="0" fontId="18" fillId="18" borderId="3" xfId="0" applyFont="1" applyFill="1" applyBorder="1" applyAlignment="1">
      <alignment horizontal="center" vertical="center" textRotation="45"/>
    </xf>
    <xf numFmtId="0" fontId="18" fillId="18" borderId="3" xfId="0" applyFont="1" applyFill="1" applyBorder="1" applyAlignment="1">
      <alignment horizontal="center" vertical="center"/>
    </xf>
    <xf numFmtId="0" fontId="18" fillId="18" borderId="60" xfId="0" applyFont="1" applyFill="1" applyBorder="1" applyAlignment="1">
      <alignment horizontal="center" vertical="center"/>
    </xf>
    <xf numFmtId="0" fontId="15" fillId="10" borderId="118" xfId="0" applyFont="1" applyFill="1" applyBorder="1" applyAlignment="1">
      <alignment horizontal="center" vertical="center" textRotation="90" wrapText="1"/>
    </xf>
    <xf numFmtId="0" fontId="15" fillId="10" borderId="119" xfId="0" applyFont="1" applyFill="1" applyBorder="1" applyAlignment="1">
      <alignment horizontal="center" vertical="center" textRotation="90" wrapText="1"/>
    </xf>
    <xf numFmtId="0" fontId="16" fillId="6" borderId="15" xfId="0" applyFont="1" applyFill="1" applyBorder="1" applyAlignment="1">
      <alignment horizontal="center" vertical="center" textRotation="90" wrapText="1"/>
    </xf>
    <xf numFmtId="0" fontId="16" fillId="6" borderId="0" xfId="0" applyFont="1" applyFill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51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14" borderId="50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51" xfId="0" applyFont="1" applyFill="1" applyBorder="1" applyAlignment="1">
      <alignment horizontal="center" vertical="center" wrapText="1"/>
    </xf>
    <xf numFmtId="0" fontId="3" fillId="13" borderId="132" xfId="0" applyFont="1" applyFill="1" applyBorder="1" applyAlignment="1">
      <alignment horizontal="center" vertical="center" wrapText="1"/>
    </xf>
    <xf numFmtId="0" fontId="3" fillId="13" borderId="133" xfId="0" applyFont="1" applyFill="1" applyBorder="1" applyAlignment="1">
      <alignment horizontal="center" vertical="center" wrapText="1"/>
    </xf>
    <xf numFmtId="0" fontId="19" fillId="13" borderId="134" xfId="0" applyFont="1" applyFill="1" applyBorder="1" applyAlignment="1">
      <alignment horizontal="left" vertical="center" wrapText="1"/>
    </xf>
    <xf numFmtId="0" fontId="19" fillId="13" borderId="135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3" fillId="15" borderId="50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51" xfId="0" applyFont="1" applyFill="1" applyBorder="1" applyAlignment="1">
      <alignment horizontal="center" vertical="center" wrapText="1"/>
    </xf>
    <xf numFmtId="0" fontId="19" fillId="13" borderId="134" xfId="0" applyFont="1" applyFill="1" applyBorder="1" applyAlignment="1">
      <alignment horizontal="center" vertical="center" wrapText="1"/>
    </xf>
    <xf numFmtId="0" fontId="19" fillId="13" borderId="131" xfId="0" applyFont="1" applyFill="1" applyBorder="1" applyAlignment="1">
      <alignment horizontal="center" vertical="center" wrapText="1"/>
    </xf>
    <xf numFmtId="0" fontId="3" fillId="13" borderId="15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9" fillId="15" borderId="51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50" xfId="0" applyFont="1" applyFill="1" applyBorder="1" applyAlignment="1">
      <alignment horizontal="center" vertical="center" wrapText="1"/>
    </xf>
    <xf numFmtId="0" fontId="10" fillId="13" borderId="5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8" fillId="2" borderId="4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10" fillId="24" borderId="50" xfId="0" applyFont="1" applyFill="1" applyBorder="1" applyAlignment="1">
      <alignment horizontal="center" vertical="center" wrapText="1"/>
    </xf>
    <xf numFmtId="0" fontId="10" fillId="24" borderId="51" xfId="0" applyFont="1" applyFill="1" applyBorder="1" applyAlignment="1">
      <alignment horizontal="center" vertical="center" wrapText="1"/>
    </xf>
    <xf numFmtId="0" fontId="10" fillId="12" borderId="50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51" xfId="0" applyFont="1" applyFill="1" applyBorder="1" applyAlignment="1">
      <alignment horizontal="center" vertical="center" wrapText="1"/>
    </xf>
    <xf numFmtId="0" fontId="10" fillId="15" borderId="50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/>
    </xf>
    <xf numFmtId="0" fontId="24" fillId="13" borderId="50" xfId="0" applyFont="1" applyFill="1" applyBorder="1" applyAlignment="1">
      <alignment horizontal="center" vertical="center"/>
    </xf>
    <xf numFmtId="0" fontId="24" fillId="13" borderId="5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3" fillId="25" borderId="12" xfId="0" applyFont="1" applyFill="1" applyBorder="1" applyAlignment="1">
      <alignment horizontal="center" vertical="center" wrapText="1"/>
    </xf>
    <xf numFmtId="0" fontId="53" fillId="25" borderId="58" xfId="0" applyFont="1" applyFill="1" applyBorder="1" applyAlignment="1">
      <alignment horizontal="center" vertical="center" wrapText="1"/>
    </xf>
    <xf numFmtId="0" fontId="53" fillId="25" borderId="28" xfId="0" applyFont="1" applyFill="1" applyBorder="1" applyAlignment="1">
      <alignment horizontal="center" vertical="center" wrapText="1"/>
    </xf>
    <xf numFmtId="0" fontId="53" fillId="25" borderId="43" xfId="0" applyFont="1" applyFill="1" applyBorder="1" applyAlignment="1">
      <alignment horizontal="center" vertical="center" wrapText="1"/>
    </xf>
    <xf numFmtId="0" fontId="53" fillId="25" borderId="0" xfId="0" applyFont="1" applyFill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/>
    </xf>
    <xf numFmtId="0" fontId="24" fillId="15" borderId="5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 wrapText="1"/>
    </xf>
    <xf numFmtId="0" fontId="24" fillId="15" borderId="5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left" vertical="center" wrapText="1"/>
    </xf>
    <xf numFmtId="0" fontId="24" fillId="14" borderId="2" xfId="0" applyFont="1" applyFill="1" applyBorder="1" applyAlignment="1">
      <alignment horizontal="center" vertical="center"/>
    </xf>
    <xf numFmtId="0" fontId="24" fillId="14" borderId="5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24" fillId="14" borderId="50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left" vertical="center" wrapText="1"/>
    </xf>
    <xf numFmtId="0" fontId="24" fillId="14" borderId="51" xfId="0" applyFont="1" applyFill="1" applyBorder="1" applyAlignment="1">
      <alignment horizontal="left" vertical="center" wrapText="1"/>
    </xf>
    <xf numFmtId="0" fontId="24" fillId="24" borderId="2" xfId="0" applyFont="1" applyFill="1" applyBorder="1" applyAlignment="1">
      <alignment horizontal="center" vertical="center" wrapText="1"/>
    </xf>
    <xf numFmtId="0" fontId="24" fillId="24" borderId="50" xfId="0" applyFont="1" applyFill="1" applyBorder="1" applyAlignment="1">
      <alignment horizontal="center" vertical="center" wrapText="1"/>
    </xf>
    <xf numFmtId="0" fontId="24" fillId="24" borderId="51" xfId="0" applyFont="1" applyFill="1" applyBorder="1" applyAlignment="1">
      <alignment horizontal="center" vertical="center" wrapText="1"/>
    </xf>
    <xf numFmtId="0" fontId="24" fillId="15" borderId="68" xfId="0" applyFont="1" applyFill="1" applyBorder="1" applyAlignment="1">
      <alignment horizontal="center" vertical="center" wrapText="1"/>
    </xf>
    <xf numFmtId="0" fontId="24" fillId="15" borderId="136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left" vertical="center" wrapText="1"/>
    </xf>
    <xf numFmtId="0" fontId="24" fillId="13" borderId="50" xfId="0" applyFont="1" applyFill="1" applyBorder="1" applyAlignment="1">
      <alignment horizontal="left" vertical="center" wrapText="1"/>
    </xf>
    <xf numFmtId="0" fontId="24" fillId="13" borderId="51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50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4" fillId="15" borderId="50" xfId="0" applyFont="1" applyFill="1" applyBorder="1" applyAlignment="1">
      <alignment horizontal="center" vertical="center" wrapText="1"/>
    </xf>
    <xf numFmtId="0" fontId="24" fillId="12" borderId="67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2" borderId="71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center" vertical="center" wrapText="1"/>
    </xf>
    <xf numFmtId="0" fontId="10" fillId="12" borderId="139" xfId="0" applyFont="1" applyFill="1" applyBorder="1" applyAlignment="1">
      <alignment horizontal="center" vertical="center" wrapText="1"/>
    </xf>
    <xf numFmtId="0" fontId="24" fillId="13" borderId="50" xfId="0" applyFont="1" applyFill="1" applyBorder="1" applyAlignment="1">
      <alignment horizontal="center" vertical="center" wrapText="1"/>
    </xf>
    <xf numFmtId="0" fontId="24" fillId="13" borderId="51" xfId="0" applyFont="1" applyFill="1" applyBorder="1" applyAlignment="1">
      <alignment horizontal="center" vertical="center" wrapText="1"/>
    </xf>
    <xf numFmtId="0" fontId="10" fillId="12" borderId="147" xfId="0" applyFont="1" applyFill="1" applyBorder="1" applyAlignment="1">
      <alignment horizontal="center" vertical="center" wrapText="1"/>
    </xf>
    <xf numFmtId="0" fontId="10" fillId="12" borderId="148" xfId="0" applyFont="1" applyFill="1" applyBorder="1" applyAlignment="1">
      <alignment horizontal="center" vertical="center" wrapText="1"/>
    </xf>
    <xf numFmtId="0" fontId="10" fillId="12" borderId="141" xfId="0" applyFont="1" applyFill="1" applyBorder="1" applyAlignment="1">
      <alignment horizontal="center" vertical="center" wrapText="1"/>
    </xf>
    <xf numFmtId="0" fontId="10" fillId="12" borderId="136" xfId="0" applyFont="1" applyFill="1" applyBorder="1" applyAlignment="1">
      <alignment horizontal="center" vertical="center" wrapText="1"/>
    </xf>
    <xf numFmtId="0" fontId="10" fillId="15" borderId="67" xfId="0" applyFont="1" applyFill="1" applyBorder="1" applyAlignment="1">
      <alignment horizontal="center" vertical="center" wrapText="1"/>
    </xf>
    <xf numFmtId="0" fontId="10" fillId="15" borderId="71" xfId="0" applyFont="1" applyFill="1" applyBorder="1" applyAlignment="1">
      <alignment horizontal="center" vertical="center" wrapText="1"/>
    </xf>
    <xf numFmtId="0" fontId="10" fillId="12" borderId="153" xfId="0" applyFont="1" applyFill="1" applyBorder="1" applyAlignment="1">
      <alignment horizontal="center" vertical="center" wrapText="1"/>
    </xf>
    <xf numFmtId="0" fontId="10" fillId="12" borderId="140" xfId="0" applyFont="1" applyFill="1" applyBorder="1" applyAlignment="1">
      <alignment horizontal="center" vertical="center" wrapText="1"/>
    </xf>
    <xf numFmtId="0" fontId="10" fillId="12" borderId="149" xfId="0" applyFont="1" applyFill="1" applyBorder="1" applyAlignment="1">
      <alignment horizontal="center" vertical="center" wrapText="1"/>
    </xf>
    <xf numFmtId="0" fontId="24" fillId="24" borderId="68" xfId="0" applyFont="1" applyFill="1" applyBorder="1" applyAlignment="1">
      <alignment horizontal="center" vertical="center" wrapText="1"/>
    </xf>
    <xf numFmtId="0" fontId="10" fillId="24" borderId="136" xfId="0" applyFont="1" applyFill="1" applyBorder="1" applyAlignment="1">
      <alignment horizontal="center" vertical="center" wrapText="1"/>
    </xf>
    <xf numFmtId="0" fontId="24" fillId="24" borderId="136" xfId="0" applyFont="1" applyFill="1" applyBorder="1" applyAlignment="1">
      <alignment horizontal="center" vertical="center" wrapText="1"/>
    </xf>
    <xf numFmtId="0" fontId="24" fillId="15" borderId="148" xfId="0" applyFont="1" applyFill="1" applyBorder="1" applyAlignment="1">
      <alignment horizontal="center" vertical="center" wrapText="1"/>
    </xf>
    <xf numFmtId="0" fontId="24" fillId="15" borderId="8" xfId="0" applyFont="1" applyFill="1" applyBorder="1" applyAlignment="1">
      <alignment horizontal="center" vertical="center" wrapText="1"/>
    </xf>
    <xf numFmtId="0" fontId="24" fillId="15" borderId="17" xfId="0" applyFont="1" applyFill="1" applyBorder="1" applyAlignment="1">
      <alignment horizontal="center" vertical="center" wrapText="1"/>
    </xf>
    <xf numFmtId="0" fontId="24" fillId="15" borderId="129" xfId="0" applyFont="1" applyFill="1" applyBorder="1" applyAlignment="1">
      <alignment horizontal="center" vertical="center" wrapText="1"/>
    </xf>
    <xf numFmtId="0" fontId="24" fillId="14" borderId="67" xfId="0" applyFont="1" applyFill="1" applyBorder="1" applyAlignment="1">
      <alignment horizontal="center" vertical="center" wrapText="1"/>
    </xf>
    <xf numFmtId="0" fontId="24" fillId="14" borderId="51" xfId="0" applyFont="1" applyFill="1" applyBorder="1" applyAlignment="1">
      <alignment horizontal="center" vertical="center" wrapText="1"/>
    </xf>
    <xf numFmtId="9" fontId="24" fillId="24" borderId="74" xfId="2" applyFont="1" applyFill="1" applyBorder="1" applyAlignment="1">
      <alignment horizontal="center" vertical="center"/>
    </xf>
    <xf numFmtId="9" fontId="24" fillId="24" borderId="75" xfId="2" applyFont="1" applyFill="1" applyBorder="1" applyAlignment="1">
      <alignment horizontal="center" vertical="center"/>
    </xf>
    <xf numFmtId="9" fontId="24" fillId="24" borderId="137" xfId="2" applyFont="1" applyFill="1" applyBorder="1" applyAlignment="1">
      <alignment horizontal="center" vertical="center"/>
    </xf>
    <xf numFmtId="44" fontId="24" fillId="24" borderId="68" xfId="0" applyNumberFormat="1" applyFont="1" applyFill="1" applyBorder="1" applyAlignment="1">
      <alignment horizontal="center" vertical="center"/>
    </xf>
    <xf numFmtId="44" fontId="24" fillId="24" borderId="50" xfId="0" applyNumberFormat="1" applyFont="1" applyFill="1" applyBorder="1" applyAlignment="1">
      <alignment horizontal="center" vertical="center"/>
    </xf>
    <xf numFmtId="44" fontId="24" fillId="24" borderId="136" xfId="0" applyNumberFormat="1" applyFont="1" applyFill="1" applyBorder="1" applyAlignment="1">
      <alignment horizontal="center" vertical="center"/>
    </xf>
    <xf numFmtId="0" fontId="24" fillId="12" borderId="68" xfId="0" applyFont="1" applyFill="1" applyBorder="1" applyAlignment="1">
      <alignment horizontal="center" vertical="center" wrapText="1"/>
    </xf>
    <xf numFmtId="0" fontId="24" fillId="12" borderId="50" xfId="0" applyFont="1" applyFill="1" applyBorder="1" applyAlignment="1">
      <alignment horizontal="center" vertical="center" wrapText="1"/>
    </xf>
    <xf numFmtId="0" fontId="24" fillId="12" borderId="136" xfId="0" applyFont="1" applyFill="1" applyBorder="1" applyAlignment="1">
      <alignment horizontal="center" vertical="center" wrapText="1"/>
    </xf>
    <xf numFmtId="0" fontId="10" fillId="12" borderId="67" xfId="0" applyFont="1" applyFill="1" applyBorder="1" applyAlignment="1">
      <alignment horizontal="center" vertical="center" wrapText="1"/>
    </xf>
    <xf numFmtId="0" fontId="10" fillId="12" borderId="71" xfId="0" applyFont="1" applyFill="1" applyBorder="1" applyAlignment="1">
      <alignment horizontal="center" vertical="center" wrapText="1"/>
    </xf>
    <xf numFmtId="0" fontId="10" fillId="14" borderId="67" xfId="0" applyFont="1" applyFill="1" applyBorder="1" applyAlignment="1">
      <alignment horizontal="center" vertical="center" wrapText="1"/>
    </xf>
    <xf numFmtId="0" fontId="24" fillId="24" borderId="67" xfId="0" applyFont="1" applyFill="1" applyBorder="1" applyAlignment="1">
      <alignment horizontal="center" vertical="center" wrapText="1"/>
    </xf>
    <xf numFmtId="0" fontId="24" fillId="24" borderId="1" xfId="0" applyFont="1" applyFill="1" applyBorder="1" applyAlignment="1">
      <alignment horizontal="center" vertical="center" wrapText="1"/>
    </xf>
    <xf numFmtId="0" fontId="24" fillId="24" borderId="71" xfId="0" applyFont="1" applyFill="1" applyBorder="1" applyAlignment="1">
      <alignment horizontal="center" vertical="center" wrapText="1"/>
    </xf>
    <xf numFmtId="44" fontId="24" fillId="14" borderId="67" xfId="0" applyNumberFormat="1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9" fontId="24" fillId="14" borderId="74" xfId="2" applyFont="1" applyFill="1" applyBorder="1" applyAlignment="1">
      <alignment horizontal="center" vertical="center"/>
    </xf>
    <xf numFmtId="9" fontId="24" fillId="14" borderId="75" xfId="2" applyFont="1" applyFill="1" applyBorder="1" applyAlignment="1">
      <alignment horizontal="center" vertical="center"/>
    </xf>
    <xf numFmtId="44" fontId="24" fillId="15" borderId="67" xfId="0" applyNumberFormat="1" applyFont="1" applyFill="1" applyBorder="1" applyAlignment="1">
      <alignment horizontal="center" vertical="center"/>
    </xf>
    <xf numFmtId="0" fontId="24" fillId="15" borderId="71" xfId="0" applyFont="1" applyFill="1" applyBorder="1" applyAlignment="1">
      <alignment horizontal="center" vertical="center"/>
    </xf>
    <xf numFmtId="0" fontId="10" fillId="24" borderId="68" xfId="0" applyFont="1" applyFill="1" applyBorder="1" applyAlignment="1">
      <alignment horizontal="center" vertical="center" wrapText="1"/>
    </xf>
    <xf numFmtId="0" fontId="24" fillId="24" borderId="138" xfId="0" applyFont="1" applyFill="1" applyBorder="1" applyAlignment="1">
      <alignment horizontal="center" vertical="center" wrapText="1"/>
    </xf>
    <xf numFmtId="0" fontId="24" fillId="24" borderId="56" xfId="0" applyFont="1" applyFill="1" applyBorder="1" applyAlignment="1">
      <alignment horizontal="center" vertical="center" wrapText="1"/>
    </xf>
    <xf numFmtId="0" fontId="24" fillId="24" borderId="144" xfId="0" applyFont="1" applyFill="1" applyBorder="1" applyAlignment="1">
      <alignment horizontal="center" vertical="center" wrapText="1"/>
    </xf>
    <xf numFmtId="0" fontId="10" fillId="12" borderId="68" xfId="0" applyFont="1" applyFill="1" applyBorder="1" applyAlignment="1">
      <alignment horizontal="center" vertical="center" wrapText="1"/>
    </xf>
    <xf numFmtId="0" fontId="24" fillId="12" borderId="51" xfId="0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6" fillId="2" borderId="47" xfId="0" applyFont="1" applyFill="1" applyBorder="1" applyAlignment="1">
      <alignment horizontal="center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64" xfId="0" applyFont="1" applyFill="1" applyBorder="1" applyAlignment="1">
      <alignment horizontal="center" vertical="center" wrapText="1"/>
    </xf>
    <xf numFmtId="0" fontId="24" fillId="13" borderId="68" xfId="0" applyFont="1" applyFill="1" applyBorder="1" applyAlignment="1">
      <alignment horizontal="center" vertical="center" wrapText="1"/>
    </xf>
    <xf numFmtId="0" fontId="24" fillId="13" borderId="136" xfId="0" applyFont="1" applyFill="1" applyBorder="1" applyAlignment="1">
      <alignment horizontal="center" vertical="center" wrapText="1"/>
    </xf>
    <xf numFmtId="44" fontId="24" fillId="13" borderId="68" xfId="0" applyNumberFormat="1" applyFont="1" applyFill="1" applyBorder="1" applyAlignment="1">
      <alignment horizontal="center" vertical="center"/>
    </xf>
    <xf numFmtId="0" fontId="24" fillId="13" borderId="136" xfId="0" applyFont="1" applyFill="1" applyBorder="1" applyAlignment="1">
      <alignment horizontal="center" vertical="center"/>
    </xf>
    <xf numFmtId="9" fontId="24" fillId="13" borderId="74" xfId="2" applyFont="1" applyFill="1" applyBorder="1" applyAlignment="1">
      <alignment horizontal="center" vertical="center"/>
    </xf>
    <xf numFmtId="9" fontId="24" fillId="13" borderId="137" xfId="2" applyFont="1" applyFill="1" applyBorder="1" applyAlignment="1">
      <alignment horizontal="center" vertical="center"/>
    </xf>
    <xf numFmtId="44" fontId="24" fillId="12" borderId="17" xfId="0" applyNumberFormat="1" applyFont="1" applyFill="1" applyBorder="1" applyAlignment="1">
      <alignment horizontal="center" vertical="center"/>
    </xf>
    <xf numFmtId="0" fontId="24" fillId="12" borderId="17" xfId="0" applyFont="1" applyFill="1" applyBorder="1" applyAlignment="1">
      <alignment horizontal="center" vertical="center"/>
    </xf>
    <xf numFmtId="9" fontId="24" fillId="12" borderId="75" xfId="2" applyFont="1" applyFill="1" applyBorder="1" applyAlignment="1">
      <alignment horizontal="center" vertical="center"/>
    </xf>
    <xf numFmtId="0" fontId="24" fillId="12" borderId="74" xfId="0" applyFont="1" applyFill="1" applyBorder="1" applyAlignment="1">
      <alignment horizontal="center" vertical="center" wrapText="1"/>
    </xf>
    <xf numFmtId="0" fontId="24" fillId="12" borderId="101" xfId="0" applyFont="1" applyFill="1" applyBorder="1" applyAlignment="1">
      <alignment horizontal="center" vertical="center" wrapText="1"/>
    </xf>
    <xf numFmtId="0" fontId="24" fillId="12" borderId="146" xfId="0" applyFont="1" applyFill="1" applyBorder="1" applyAlignment="1">
      <alignment horizontal="center" vertical="center" wrapText="1"/>
    </xf>
    <xf numFmtId="0" fontId="24" fillId="12" borderId="75" xfId="0" applyFont="1" applyFill="1" applyBorder="1" applyAlignment="1">
      <alignment horizontal="center" vertical="center" wrapText="1"/>
    </xf>
    <xf numFmtId="0" fontId="24" fillId="12" borderId="137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53" fillId="2" borderId="44" xfId="0" applyFont="1" applyFill="1" applyBorder="1" applyAlignment="1">
      <alignment horizontal="center" vertical="center" textRotation="90" wrapText="1"/>
    </xf>
    <xf numFmtId="0" fontId="53" fillId="2" borderId="43" xfId="0" applyFont="1" applyFill="1" applyBorder="1" applyAlignment="1">
      <alignment horizontal="center" vertical="center" textRotation="90" wrapText="1"/>
    </xf>
    <xf numFmtId="0" fontId="54" fillId="2" borderId="4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44" fontId="56" fillId="2" borderId="58" xfId="1" applyFont="1" applyFill="1" applyBorder="1" applyAlignment="1">
      <alignment horizontal="center" vertical="center" wrapText="1"/>
    </xf>
    <xf numFmtId="44" fontId="56" fillId="2" borderId="47" xfId="1" applyFont="1" applyFill="1" applyBorder="1" applyAlignment="1">
      <alignment horizontal="center" vertical="center" wrapText="1"/>
    </xf>
    <xf numFmtId="0" fontId="56" fillId="2" borderId="11" xfId="0" applyFont="1" applyFill="1" applyBorder="1" applyAlignment="1">
      <alignment horizontal="center" vertical="center" wrapText="1"/>
    </xf>
    <xf numFmtId="0" fontId="56" fillId="2" borderId="62" xfId="0" applyFont="1" applyFill="1" applyBorder="1" applyAlignment="1">
      <alignment horizontal="center" vertical="center" wrapText="1"/>
    </xf>
    <xf numFmtId="0" fontId="56" fillId="2" borderId="1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52" fillId="27" borderId="16" xfId="0" applyFont="1" applyFill="1" applyBorder="1" applyAlignment="1">
      <alignment horizontal="center" vertical="center" textRotation="90"/>
    </xf>
    <xf numFmtId="0" fontId="52" fillId="27" borderId="14" xfId="0" applyFont="1" applyFill="1" applyBorder="1" applyAlignment="1">
      <alignment horizontal="center" vertical="center" textRotation="90"/>
    </xf>
    <xf numFmtId="0" fontId="52" fillId="28" borderId="16" xfId="0" applyFont="1" applyFill="1" applyBorder="1" applyAlignment="1">
      <alignment horizontal="center" vertical="center" textRotation="90"/>
    </xf>
    <xf numFmtId="0" fontId="52" fillId="28" borderId="14" xfId="0" applyFont="1" applyFill="1" applyBorder="1" applyAlignment="1">
      <alignment horizontal="center" vertical="center" textRotation="90"/>
    </xf>
    <xf numFmtId="0" fontId="52" fillId="12" borderId="16" xfId="0" applyFont="1" applyFill="1" applyBorder="1" applyAlignment="1">
      <alignment horizontal="center" vertical="center" textRotation="90"/>
    </xf>
    <xf numFmtId="0" fontId="52" fillId="12" borderId="14" xfId="0" applyFont="1" applyFill="1" applyBorder="1" applyAlignment="1">
      <alignment horizontal="center" vertical="center" textRotation="90"/>
    </xf>
    <xf numFmtId="0" fontId="52" fillId="7" borderId="16" xfId="0" applyFont="1" applyFill="1" applyBorder="1" applyAlignment="1">
      <alignment horizontal="center" vertical="center" textRotation="90"/>
    </xf>
    <xf numFmtId="0" fontId="52" fillId="7" borderId="14" xfId="0" applyFont="1" applyFill="1" applyBorder="1" applyAlignment="1">
      <alignment horizontal="center" vertical="center" textRotation="90"/>
    </xf>
    <xf numFmtId="0" fontId="52" fillId="7" borderId="21" xfId="0" applyFont="1" applyFill="1" applyBorder="1" applyAlignment="1">
      <alignment horizontal="center" vertical="center" textRotation="90"/>
    </xf>
    <xf numFmtId="0" fontId="52" fillId="7" borderId="26" xfId="0" applyFont="1" applyFill="1" applyBorder="1" applyAlignment="1">
      <alignment horizontal="center" vertical="center" textRotation="90"/>
    </xf>
    <xf numFmtId="0" fontId="24" fillId="12" borderId="140" xfId="0" applyFont="1" applyFill="1" applyBorder="1" applyAlignment="1">
      <alignment horizontal="center" vertical="center" wrapText="1"/>
    </xf>
    <xf numFmtId="0" fontId="24" fillId="12" borderId="148" xfId="0" applyFont="1" applyFill="1" applyBorder="1" applyAlignment="1">
      <alignment horizontal="center" vertical="center" wrapText="1"/>
    </xf>
    <xf numFmtId="0" fontId="24" fillId="12" borderId="141" xfId="0" applyFont="1" applyFill="1" applyBorder="1" applyAlignment="1">
      <alignment horizontal="center" vertical="center" wrapText="1"/>
    </xf>
    <xf numFmtId="0" fontId="24" fillId="14" borderId="73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24" fillId="15" borderId="74" xfId="2" applyFont="1" applyFill="1" applyBorder="1" applyAlignment="1">
      <alignment horizontal="center" vertical="center"/>
    </xf>
    <xf numFmtId="9" fontId="24" fillId="15" borderId="75" xfId="2" applyFont="1" applyFill="1" applyBorder="1" applyAlignment="1">
      <alignment horizontal="center" vertical="center"/>
    </xf>
    <xf numFmtId="9" fontId="24" fillId="15" borderId="137" xfId="2" applyFont="1" applyFill="1" applyBorder="1" applyAlignment="1">
      <alignment horizontal="center" vertical="center"/>
    </xf>
    <xf numFmtId="0" fontId="52" fillId="26" borderId="78" xfId="0" applyFont="1" applyFill="1" applyBorder="1" applyAlignment="1">
      <alignment horizontal="center" vertical="center" textRotation="90"/>
    </xf>
    <xf numFmtId="0" fontId="52" fillId="26" borderId="57" xfId="0" applyFont="1" applyFill="1" applyBorder="1" applyAlignment="1">
      <alignment horizontal="center" vertical="center" textRotation="90"/>
    </xf>
    <xf numFmtId="0" fontId="52" fillId="26" borderId="100" xfId="0" applyFont="1" applyFill="1" applyBorder="1" applyAlignment="1">
      <alignment horizontal="center" vertical="center" textRotation="90"/>
    </xf>
    <xf numFmtId="0" fontId="24" fillId="14" borderId="6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2" fillId="17" borderId="66" xfId="0" applyFont="1" applyFill="1" applyBorder="1" applyAlignment="1">
      <alignment horizontal="center" vertical="center" wrapText="1"/>
    </xf>
    <xf numFmtId="0" fontId="22" fillId="17" borderId="8" xfId="0" applyFont="1" applyFill="1" applyBorder="1" applyAlignment="1">
      <alignment horizontal="center" vertical="center" wrapText="1"/>
    </xf>
    <xf numFmtId="0" fontId="22" fillId="17" borderId="60" xfId="0" applyFont="1" applyFill="1" applyBorder="1" applyAlignment="1">
      <alignment horizontal="center" vertical="center" wrapText="1"/>
    </xf>
    <xf numFmtId="0" fontId="22" fillId="17" borderId="61" xfId="0" applyFont="1" applyFill="1" applyBorder="1" applyAlignment="1">
      <alignment horizontal="center" vertical="center" wrapText="1"/>
    </xf>
    <xf numFmtId="0" fontId="22" fillId="17" borderId="46" xfId="0" applyFont="1" applyFill="1" applyBorder="1" applyAlignment="1">
      <alignment horizontal="center" vertical="center" wrapText="1"/>
    </xf>
    <xf numFmtId="0" fontId="22" fillId="17" borderId="48" xfId="0" applyFont="1" applyFill="1" applyBorder="1" applyAlignment="1">
      <alignment horizontal="center" vertical="center" wrapText="1"/>
    </xf>
    <xf numFmtId="0" fontId="27" fillId="17" borderId="47" xfId="0" applyFont="1" applyFill="1" applyBorder="1" applyAlignment="1">
      <alignment horizontal="center" vertical="center" wrapText="1"/>
    </xf>
    <xf numFmtId="0" fontId="27" fillId="17" borderId="49" xfId="0" applyFont="1" applyFill="1" applyBorder="1" applyAlignment="1">
      <alignment horizontal="center" vertical="center" wrapText="1"/>
    </xf>
    <xf numFmtId="0" fontId="22" fillId="17" borderId="63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4" fillId="12" borderId="68" xfId="0" applyFont="1" applyFill="1" applyBorder="1" applyAlignment="1">
      <alignment horizontal="left" vertical="center" wrapText="1"/>
    </xf>
    <xf numFmtId="0" fontId="24" fillId="12" borderId="51" xfId="0" applyFont="1" applyFill="1" applyBorder="1" applyAlignment="1">
      <alignment horizontal="left" vertical="center" wrapText="1"/>
    </xf>
    <xf numFmtId="0" fontId="24" fillId="15" borderId="140" xfId="0" applyFont="1" applyFill="1" applyBorder="1" applyAlignment="1">
      <alignment horizontal="left" vertical="center" wrapText="1"/>
    </xf>
    <xf numFmtId="0" fontId="24" fillId="15" borderId="141" xfId="0" applyFont="1" applyFill="1" applyBorder="1" applyAlignment="1">
      <alignment horizontal="left" vertical="center" wrapText="1"/>
    </xf>
    <xf numFmtId="0" fontId="24" fillId="15" borderId="68" xfId="0" applyFont="1" applyFill="1" applyBorder="1" applyAlignment="1">
      <alignment horizontal="left" vertical="center" wrapText="1"/>
    </xf>
    <xf numFmtId="0" fontId="24" fillId="15" borderId="136" xfId="0" applyFont="1" applyFill="1" applyBorder="1" applyAlignment="1">
      <alignment horizontal="left" vertical="center" wrapText="1"/>
    </xf>
    <xf numFmtId="0" fontId="24" fillId="15" borderId="50" xfId="0" applyFont="1" applyFill="1" applyBorder="1" applyAlignment="1">
      <alignment horizontal="left" vertical="center" wrapText="1"/>
    </xf>
    <xf numFmtId="0" fontId="18" fillId="2" borderId="58" xfId="0" applyFont="1" applyFill="1" applyBorder="1" applyAlignment="1">
      <alignment horizontal="center" vertical="center" wrapText="1"/>
    </xf>
    <xf numFmtId="44" fontId="18" fillId="2" borderId="58" xfId="1" applyFont="1" applyFill="1" applyBorder="1" applyAlignment="1">
      <alignment horizontal="center" wrapText="1"/>
    </xf>
    <xf numFmtId="44" fontId="18" fillId="2" borderId="47" xfId="1" applyFont="1" applyFill="1" applyBorder="1" applyAlignment="1">
      <alignment horizontal="center" wrapText="1"/>
    </xf>
    <xf numFmtId="0" fontId="53" fillId="2" borderId="46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24" fillId="24" borderId="67" xfId="0" applyFont="1" applyFill="1" applyBorder="1" applyAlignment="1">
      <alignment horizontal="left" vertical="center" wrapText="1"/>
    </xf>
    <xf numFmtId="0" fontId="24" fillId="24" borderId="1" xfId="0" applyFont="1" applyFill="1" applyBorder="1" applyAlignment="1">
      <alignment horizontal="left" vertical="center" wrapText="1"/>
    </xf>
    <xf numFmtId="0" fontId="24" fillId="24" borderId="2" xfId="0" applyFont="1" applyFill="1" applyBorder="1" applyAlignment="1">
      <alignment horizontal="left" vertical="center" wrapText="1"/>
    </xf>
    <xf numFmtId="0" fontId="24" fillId="24" borderId="71" xfId="0" applyFont="1" applyFill="1" applyBorder="1" applyAlignment="1">
      <alignment horizontal="left" vertical="center" wrapText="1"/>
    </xf>
    <xf numFmtId="0" fontId="24" fillId="15" borderId="67" xfId="0" applyFont="1" applyFill="1" applyBorder="1" applyAlignment="1">
      <alignment horizontal="center" vertical="center" wrapText="1"/>
    </xf>
    <xf numFmtId="0" fontId="24" fillId="15" borderId="71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left" vertical="center" wrapText="1"/>
    </xf>
    <xf numFmtId="0" fontId="10" fillId="24" borderId="50" xfId="0" applyFont="1" applyFill="1" applyBorder="1" applyAlignment="1">
      <alignment horizontal="left" vertical="center" wrapText="1"/>
    </xf>
    <xf numFmtId="0" fontId="10" fillId="24" borderId="136" xfId="0" applyFont="1" applyFill="1" applyBorder="1" applyAlignment="1">
      <alignment horizontal="left" vertical="center" wrapText="1"/>
    </xf>
    <xf numFmtId="44" fontId="6" fillId="24" borderId="68" xfId="0" applyNumberFormat="1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/>
    </xf>
    <xf numFmtId="0" fontId="6" fillId="24" borderId="136" xfId="0" applyFont="1" applyFill="1" applyBorder="1" applyAlignment="1">
      <alignment horizontal="center" vertical="center"/>
    </xf>
    <xf numFmtId="9" fontId="6" fillId="24" borderId="74" xfId="2" applyFont="1" applyFill="1" applyBorder="1" applyAlignment="1">
      <alignment horizontal="center" vertical="center"/>
    </xf>
    <xf numFmtId="9" fontId="6" fillId="24" borderId="75" xfId="2" applyFont="1" applyFill="1" applyBorder="1" applyAlignment="1">
      <alignment horizontal="center" vertical="center"/>
    </xf>
    <xf numFmtId="9" fontId="6" fillId="24" borderId="137" xfId="2" applyFont="1" applyFill="1" applyBorder="1" applyAlignment="1">
      <alignment horizontal="center" vertical="center"/>
    </xf>
    <xf numFmtId="44" fontId="6" fillId="14" borderId="51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9" fontId="6" fillId="14" borderId="75" xfId="2" applyFont="1" applyFill="1" applyBorder="1" applyAlignment="1">
      <alignment horizontal="center" vertical="center"/>
    </xf>
    <xf numFmtId="44" fontId="6" fillId="13" borderId="68" xfId="0" applyNumberFormat="1" applyFont="1" applyFill="1" applyBorder="1" applyAlignment="1">
      <alignment horizontal="center" vertical="center"/>
    </xf>
    <xf numFmtId="0" fontId="6" fillId="13" borderId="136" xfId="0" applyFont="1" applyFill="1" applyBorder="1" applyAlignment="1">
      <alignment horizontal="center" vertical="center"/>
    </xf>
    <xf numFmtId="9" fontId="6" fillId="13" borderId="74" xfId="2" applyFont="1" applyFill="1" applyBorder="1" applyAlignment="1">
      <alignment horizontal="center" vertical="center"/>
    </xf>
    <xf numFmtId="9" fontId="6" fillId="13" borderId="137" xfId="2" applyFont="1" applyFill="1" applyBorder="1" applyAlignment="1">
      <alignment horizontal="center" vertical="center"/>
    </xf>
    <xf numFmtId="44" fontId="6" fillId="12" borderId="17" xfId="0" applyNumberFormat="1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9" fontId="6" fillId="12" borderId="75" xfId="2" applyFont="1" applyFill="1" applyBorder="1" applyAlignment="1">
      <alignment horizontal="center" vertical="center"/>
    </xf>
    <xf numFmtId="44" fontId="6" fillId="15" borderId="153" xfId="0" applyNumberFormat="1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6" fillId="15" borderId="139" xfId="0" applyFont="1" applyFill="1" applyBorder="1" applyAlignment="1">
      <alignment horizontal="center" vertical="center"/>
    </xf>
    <xf numFmtId="9" fontId="6" fillId="15" borderId="74" xfId="2" applyFont="1" applyFill="1" applyBorder="1" applyAlignment="1">
      <alignment horizontal="center" vertical="center"/>
    </xf>
    <xf numFmtId="9" fontId="6" fillId="15" borderId="75" xfId="2" applyFont="1" applyFill="1" applyBorder="1" applyAlignment="1">
      <alignment horizontal="center" vertical="center"/>
    </xf>
    <xf numFmtId="9" fontId="6" fillId="15" borderId="137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4" fillId="12" borderId="140" xfId="0" applyFont="1" applyFill="1" applyBorder="1" applyAlignment="1">
      <alignment horizontal="left" vertical="center" wrapText="1"/>
    </xf>
    <xf numFmtId="0" fontId="24" fillId="12" borderId="148" xfId="0" applyFont="1" applyFill="1" applyBorder="1" applyAlignment="1">
      <alignment horizontal="left" vertical="center" wrapText="1"/>
    </xf>
    <xf numFmtId="0" fontId="24" fillId="12" borderId="141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center" vertical="center" textRotation="90" wrapText="1"/>
    </xf>
    <xf numFmtId="0" fontId="18" fillId="2" borderId="43" xfId="0" applyFont="1" applyFill="1" applyBorder="1" applyAlignment="1">
      <alignment horizontal="center" vertical="center" textRotation="90" wrapText="1"/>
    </xf>
    <xf numFmtId="0" fontId="18" fillId="2" borderId="46" xfId="0" applyFont="1" applyFill="1" applyBorder="1" applyAlignment="1">
      <alignment horizontal="center" vertical="center" wrapText="1"/>
    </xf>
    <xf numFmtId="0" fontId="52" fillId="5" borderId="117" xfId="0" applyFont="1" applyFill="1" applyBorder="1" applyAlignment="1">
      <alignment horizontal="center" vertical="center" textRotation="90"/>
    </xf>
    <xf numFmtId="0" fontId="52" fillId="5" borderId="116" xfId="0" applyFont="1" applyFill="1" applyBorder="1" applyAlignment="1">
      <alignment horizontal="center" vertical="center" textRotation="90"/>
    </xf>
    <xf numFmtId="0" fontId="10" fillId="12" borderId="2" xfId="0" applyFont="1" applyFill="1" applyBorder="1" applyAlignment="1">
      <alignment horizontal="left" vertical="center" wrapText="1"/>
    </xf>
    <xf numFmtId="0" fontId="10" fillId="12" borderId="50" xfId="0" applyFont="1" applyFill="1" applyBorder="1" applyAlignment="1">
      <alignment horizontal="left" vertical="center" wrapText="1"/>
    </xf>
    <xf numFmtId="0" fontId="10" fillId="12" borderId="136" xfId="0" applyFont="1" applyFill="1" applyBorder="1" applyAlignment="1">
      <alignment horizontal="left" vertical="center" wrapText="1"/>
    </xf>
    <xf numFmtId="0" fontId="24" fillId="12" borderId="67" xfId="0" applyFont="1" applyFill="1" applyBorder="1" applyAlignment="1">
      <alignment horizontal="left" vertical="center" wrapText="1"/>
    </xf>
    <xf numFmtId="0" fontId="24" fillId="12" borderId="71" xfId="0" applyFont="1" applyFill="1" applyBorder="1" applyAlignment="1">
      <alignment horizontal="left"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10" fillId="12" borderId="67" xfId="0" applyFont="1" applyFill="1" applyBorder="1" applyAlignment="1">
      <alignment horizontal="left" vertical="center" wrapText="1"/>
    </xf>
    <xf numFmtId="0" fontId="10" fillId="12" borderId="51" xfId="0" applyFont="1" applyFill="1" applyBorder="1" applyAlignment="1">
      <alignment horizontal="left" vertical="center" wrapText="1"/>
    </xf>
    <xf numFmtId="0" fontId="10" fillId="12" borderId="71" xfId="0" applyFont="1" applyFill="1" applyBorder="1" applyAlignment="1">
      <alignment horizontal="left" vertical="center" wrapText="1"/>
    </xf>
    <xf numFmtId="0" fontId="10" fillId="14" borderId="5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0" fillId="15" borderId="68" xfId="0" applyFont="1" applyFill="1" applyBorder="1" applyAlignment="1">
      <alignment horizontal="center" vertical="center" wrapText="1"/>
    </xf>
    <xf numFmtId="0" fontId="10" fillId="15" borderId="136" xfId="0" applyFont="1" applyFill="1" applyBorder="1" applyAlignment="1">
      <alignment horizontal="center" vertical="center" wrapText="1"/>
    </xf>
    <xf numFmtId="0" fontId="24" fillId="13" borderId="140" xfId="0" applyFont="1" applyFill="1" applyBorder="1" applyAlignment="1">
      <alignment horizontal="left" vertical="center" wrapText="1"/>
    </xf>
    <xf numFmtId="0" fontId="24" fillId="13" borderId="148" xfId="0" applyFont="1" applyFill="1" applyBorder="1" applyAlignment="1">
      <alignment horizontal="left" vertical="center" wrapText="1"/>
    </xf>
    <xf numFmtId="0" fontId="24" fillId="15" borderId="2" xfId="0" applyFont="1" applyFill="1" applyBorder="1" applyAlignment="1">
      <alignment horizontal="left" vertical="center" wrapText="1"/>
    </xf>
    <xf numFmtId="0" fontId="24" fillId="15" borderId="51" xfId="0" applyFont="1" applyFill="1" applyBorder="1" applyAlignment="1">
      <alignment horizontal="left" vertical="center" wrapText="1"/>
    </xf>
    <xf numFmtId="0" fontId="24" fillId="15" borderId="68" xfId="0" applyFont="1" applyFill="1" applyBorder="1" applyAlignment="1">
      <alignment horizontal="center" vertical="center"/>
    </xf>
    <xf numFmtId="0" fontId="24" fillId="15" borderId="50" xfId="0" applyFont="1" applyFill="1" applyBorder="1" applyAlignment="1">
      <alignment horizontal="center" vertical="center"/>
    </xf>
    <xf numFmtId="0" fontId="24" fillId="15" borderId="136" xfId="0" applyFont="1" applyFill="1" applyBorder="1" applyAlignment="1">
      <alignment horizontal="center" vertical="center"/>
    </xf>
    <xf numFmtId="0" fontId="10" fillId="14" borderId="51" xfId="0" applyFont="1" applyFill="1" applyBorder="1" applyAlignment="1">
      <alignment horizontal="center" vertical="center" wrapText="1"/>
    </xf>
    <xf numFmtId="0" fontId="52" fillId="26" borderId="16" xfId="0" applyFont="1" applyFill="1" applyBorder="1" applyAlignment="1">
      <alignment horizontal="center" vertical="center" textRotation="90"/>
    </xf>
    <xf numFmtId="0" fontId="52" fillId="26" borderId="14" xfId="0" applyFont="1" applyFill="1" applyBorder="1" applyAlignment="1">
      <alignment horizontal="center" vertical="center" textRotation="90"/>
    </xf>
    <xf numFmtId="0" fontId="52" fillId="26" borderId="26" xfId="0" applyFont="1" applyFill="1" applyBorder="1" applyAlignment="1">
      <alignment horizontal="center" vertical="center" textRotation="90"/>
    </xf>
    <xf numFmtId="0" fontId="24" fillId="15" borderId="140" xfId="0" applyFont="1" applyFill="1" applyBorder="1" applyAlignment="1">
      <alignment horizontal="center" vertical="center" wrapText="1"/>
    </xf>
    <xf numFmtId="0" fontId="24" fillId="15" borderId="14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left" vertical="center" wrapText="1"/>
    </xf>
    <xf numFmtId="0" fontId="24" fillId="24" borderId="68" xfId="0" applyFont="1" applyFill="1" applyBorder="1" applyAlignment="1">
      <alignment horizontal="left" vertical="center" wrapText="1"/>
    </xf>
    <xf numFmtId="0" fontId="24" fillId="24" borderId="50" xfId="0" applyFont="1" applyFill="1" applyBorder="1" applyAlignment="1">
      <alignment horizontal="left" vertical="center" wrapText="1"/>
    </xf>
    <xf numFmtId="0" fontId="24" fillId="24" borderId="136" xfId="0" applyFont="1" applyFill="1" applyBorder="1" applyAlignment="1">
      <alignment horizontal="left" vertical="center" wrapText="1"/>
    </xf>
    <xf numFmtId="0" fontId="24" fillId="24" borderId="51" xfId="0" applyFont="1" applyFill="1" applyBorder="1" applyAlignment="1">
      <alignment horizontal="left" vertical="center" wrapText="1"/>
    </xf>
    <xf numFmtId="0" fontId="24" fillId="12" borderId="2" xfId="0" applyFont="1" applyFill="1" applyBorder="1" applyAlignment="1">
      <alignment horizontal="left" vertical="center" wrapText="1"/>
    </xf>
    <xf numFmtId="0" fontId="24" fillId="12" borderId="50" xfId="0" applyFont="1" applyFill="1" applyBorder="1" applyAlignment="1">
      <alignment horizontal="left" vertical="center" wrapText="1"/>
    </xf>
    <xf numFmtId="0" fontId="24" fillId="12" borderId="136" xfId="0" applyFont="1" applyFill="1" applyBorder="1" applyAlignment="1">
      <alignment horizontal="left" vertical="center" wrapText="1"/>
    </xf>
    <xf numFmtId="0" fontId="24" fillId="24" borderId="163" xfId="0" applyFont="1" applyFill="1" applyBorder="1" applyAlignment="1">
      <alignment horizontal="center" vertical="center" wrapText="1"/>
    </xf>
    <xf numFmtId="0" fontId="24" fillId="24" borderId="166" xfId="0" applyFont="1" applyFill="1" applyBorder="1" applyAlignment="1">
      <alignment horizontal="center" vertical="center" wrapText="1"/>
    </xf>
    <xf numFmtId="0" fontId="24" fillId="24" borderId="167" xfId="0" applyFont="1" applyFill="1" applyBorder="1" applyAlignment="1">
      <alignment horizontal="center" vertical="center" wrapText="1"/>
    </xf>
    <xf numFmtId="0" fontId="24" fillId="24" borderId="165" xfId="0" applyFont="1" applyFill="1" applyBorder="1" applyAlignment="1">
      <alignment horizontal="center" vertical="center" wrapText="1"/>
    </xf>
    <xf numFmtId="0" fontId="24" fillId="15" borderId="163" xfId="0" applyFont="1" applyFill="1" applyBorder="1" applyAlignment="1">
      <alignment horizontal="center" vertical="center" wrapText="1"/>
    </xf>
    <xf numFmtId="0" fontId="24" fillId="15" borderId="166" xfId="0" applyFont="1" applyFill="1" applyBorder="1" applyAlignment="1">
      <alignment horizontal="center" vertical="center" wrapText="1"/>
    </xf>
    <xf numFmtId="0" fontId="24" fillId="15" borderId="165" xfId="0" applyFont="1" applyFill="1" applyBorder="1" applyAlignment="1">
      <alignment horizontal="center" vertical="center" wrapText="1"/>
    </xf>
    <xf numFmtId="0" fontId="24" fillId="14" borderId="167" xfId="0" applyFont="1" applyFill="1" applyBorder="1" applyAlignment="1">
      <alignment horizontal="center" vertical="center" wrapText="1"/>
    </xf>
    <xf numFmtId="0" fontId="24" fillId="14" borderId="164" xfId="0" applyFont="1" applyFill="1" applyBorder="1" applyAlignment="1">
      <alignment horizontal="center" vertical="center" wrapText="1"/>
    </xf>
    <xf numFmtId="0" fontId="24" fillId="35" borderId="167" xfId="0" applyFont="1" applyFill="1" applyBorder="1" applyAlignment="1">
      <alignment horizontal="center" vertical="center"/>
    </xf>
    <xf numFmtId="0" fontId="24" fillId="35" borderId="16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129" xfId="0" applyFont="1" applyFill="1" applyBorder="1" applyAlignment="1">
      <alignment horizontal="center" vertical="center"/>
    </xf>
    <xf numFmtId="0" fontId="24" fillId="14" borderId="157" xfId="0" applyFont="1" applyFill="1" applyBorder="1" applyAlignment="1">
      <alignment horizontal="center" vertical="center"/>
    </xf>
    <xf numFmtId="0" fontId="24" fillId="14" borderId="156" xfId="0" applyFont="1" applyFill="1" applyBorder="1" applyAlignment="1">
      <alignment horizontal="center" vertical="center"/>
    </xf>
    <xf numFmtId="0" fontId="24" fillId="14" borderId="163" xfId="0" applyFont="1" applyFill="1" applyBorder="1" applyAlignment="1">
      <alignment horizontal="center" vertical="center" wrapText="1"/>
    </xf>
    <xf numFmtId="0" fontId="24" fillId="14" borderId="166" xfId="0" applyFont="1" applyFill="1" applyBorder="1" applyAlignment="1">
      <alignment horizontal="center" vertical="center" wrapText="1"/>
    </xf>
    <xf numFmtId="0" fontId="24" fillId="14" borderId="169" xfId="0" applyFont="1" applyFill="1" applyBorder="1" applyAlignment="1">
      <alignment horizontal="center" vertical="center" wrapText="1"/>
    </xf>
    <xf numFmtId="0" fontId="24" fillId="14" borderId="170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/>
    </xf>
    <xf numFmtId="0" fontId="24" fillId="35" borderId="14" xfId="0" applyFont="1" applyFill="1" applyBorder="1" applyAlignment="1">
      <alignment horizontal="center" vertical="center"/>
    </xf>
    <xf numFmtId="0" fontId="24" fillId="35" borderId="26" xfId="0" applyFont="1" applyFill="1" applyBorder="1" applyAlignment="1">
      <alignment horizontal="center" vertical="center"/>
    </xf>
    <xf numFmtId="0" fontId="24" fillId="15" borderId="73" xfId="0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horizontal="center" vertical="center"/>
    </xf>
    <xf numFmtId="0" fontId="24" fillId="15" borderId="168" xfId="0" applyFont="1" applyFill="1" applyBorder="1" applyAlignment="1">
      <alignment horizontal="center" vertical="center"/>
    </xf>
    <xf numFmtId="0" fontId="24" fillId="15" borderId="138" xfId="0" applyFont="1" applyFill="1" applyBorder="1" applyAlignment="1">
      <alignment horizontal="center" vertical="center"/>
    </xf>
    <xf numFmtId="0" fontId="24" fillId="15" borderId="56" xfId="0" applyFont="1" applyFill="1" applyBorder="1" applyAlignment="1">
      <alignment horizontal="center" vertical="center"/>
    </xf>
    <xf numFmtId="0" fontId="24" fillId="15" borderId="144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 wrapText="1"/>
    </xf>
    <xf numFmtId="0" fontId="24" fillId="15" borderId="14" xfId="0" applyFont="1" applyFill="1" applyBorder="1" applyAlignment="1">
      <alignment horizontal="center" vertical="center" wrapText="1"/>
    </xf>
    <xf numFmtId="0" fontId="24" fillId="15" borderId="26" xfId="0" applyFont="1" applyFill="1" applyBorder="1" applyAlignment="1">
      <alignment horizontal="center" vertical="center" wrapText="1"/>
    </xf>
    <xf numFmtId="0" fontId="14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24" fillId="15" borderId="142" xfId="0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 wrapText="1"/>
    </xf>
    <xf numFmtId="0" fontId="18" fillId="2" borderId="102" xfId="0" applyFont="1" applyFill="1" applyBorder="1" applyAlignment="1">
      <alignment horizontal="center" vertical="center" wrapText="1"/>
    </xf>
    <xf numFmtId="0" fontId="18" fillId="2" borderId="127" xfId="0" applyFont="1" applyFill="1" applyBorder="1" applyAlignment="1">
      <alignment horizontal="center" vertical="center" wrapText="1"/>
    </xf>
    <xf numFmtId="0" fontId="18" fillId="2" borderId="103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24" fillId="15" borderId="167" xfId="0" applyFont="1" applyFill="1" applyBorder="1" applyAlignment="1">
      <alignment horizontal="center" vertical="center" wrapText="1"/>
    </xf>
    <xf numFmtId="0" fontId="24" fillId="15" borderId="164" xfId="0" applyFont="1" applyFill="1" applyBorder="1" applyAlignment="1">
      <alignment horizontal="center" vertical="center" wrapText="1"/>
    </xf>
    <xf numFmtId="0" fontId="24" fillId="15" borderId="169" xfId="0" applyFont="1" applyFill="1" applyBorder="1" applyAlignment="1">
      <alignment horizontal="center" vertical="center" wrapText="1"/>
    </xf>
    <xf numFmtId="0" fontId="24" fillId="15" borderId="170" xfId="0" applyFont="1" applyFill="1" applyBorder="1" applyAlignment="1">
      <alignment horizontal="center" vertical="center" wrapText="1"/>
    </xf>
    <xf numFmtId="0" fontId="24" fillId="15" borderId="8" xfId="0" applyFont="1" applyFill="1" applyBorder="1" applyAlignment="1">
      <alignment horizontal="center" vertical="center"/>
    </xf>
    <xf numFmtId="0" fontId="24" fillId="15" borderId="129" xfId="0" applyFont="1" applyFill="1" applyBorder="1" applyAlignment="1">
      <alignment horizontal="center" vertical="center"/>
    </xf>
    <xf numFmtId="0" fontId="24" fillId="15" borderId="157" xfId="0" applyFont="1" applyFill="1" applyBorder="1" applyAlignment="1">
      <alignment horizontal="center" vertical="center"/>
    </xf>
    <xf numFmtId="0" fontId="24" fillId="15" borderId="156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 wrapText="1"/>
    </xf>
    <xf numFmtId="0" fontId="24" fillId="13" borderId="26" xfId="0" applyFont="1" applyFill="1" applyBorder="1" applyAlignment="1">
      <alignment horizontal="center" vertical="center" wrapText="1"/>
    </xf>
    <xf numFmtId="0" fontId="24" fillId="12" borderId="163" xfId="0" applyFont="1" applyFill="1" applyBorder="1" applyAlignment="1">
      <alignment horizontal="center" vertical="center" wrapText="1"/>
    </xf>
    <xf numFmtId="0" fontId="24" fillId="12" borderId="164" xfId="0" applyFont="1" applyFill="1" applyBorder="1" applyAlignment="1">
      <alignment horizontal="center" vertical="center" wrapText="1"/>
    </xf>
    <xf numFmtId="0" fontId="24" fillId="12" borderId="165" xfId="0" applyFont="1" applyFill="1" applyBorder="1" applyAlignment="1">
      <alignment horizontal="center" vertical="center" wrapText="1"/>
    </xf>
    <xf numFmtId="0" fontId="24" fillId="12" borderId="166" xfId="0" applyFont="1" applyFill="1" applyBorder="1" applyAlignment="1">
      <alignment horizontal="center" vertical="center" wrapText="1"/>
    </xf>
    <xf numFmtId="0" fontId="63" fillId="12" borderId="147" xfId="0" applyFont="1" applyFill="1" applyBorder="1" applyAlignment="1">
      <alignment horizontal="center" vertical="center" wrapText="1"/>
    </xf>
    <xf numFmtId="0" fontId="63" fillId="12" borderId="148" xfId="0" applyFont="1" applyFill="1" applyBorder="1" applyAlignment="1">
      <alignment horizontal="center" vertical="center" wrapText="1"/>
    </xf>
    <xf numFmtId="0" fontId="63" fillId="12" borderId="141" xfId="0" applyFont="1" applyFill="1" applyBorder="1" applyAlignment="1">
      <alignment horizontal="center" vertical="center" wrapText="1"/>
    </xf>
    <xf numFmtId="0" fontId="63" fillId="12" borderId="1" xfId="0" applyFont="1" applyFill="1" applyBorder="1" applyAlignment="1">
      <alignment horizontal="center" vertical="center" wrapText="1"/>
    </xf>
    <xf numFmtId="0" fontId="63" fillId="15" borderId="140" xfId="0" applyFont="1" applyFill="1" applyBorder="1" applyAlignment="1">
      <alignment horizontal="center" vertical="center" wrapText="1"/>
    </xf>
    <xf numFmtId="0" fontId="63" fillId="15" borderId="148" xfId="0" applyFont="1" applyFill="1" applyBorder="1" applyAlignment="1">
      <alignment horizontal="center" vertical="center" wrapText="1"/>
    </xf>
    <xf numFmtId="0" fontId="63" fillId="15" borderId="149" xfId="0" applyFont="1" applyFill="1" applyBorder="1" applyAlignment="1">
      <alignment horizontal="center" vertical="center" wrapText="1"/>
    </xf>
    <xf numFmtId="0" fontId="63" fillId="15" borderId="2" xfId="0" applyFont="1" applyFill="1" applyBorder="1" applyAlignment="1">
      <alignment horizontal="center" vertical="center" wrapText="1"/>
    </xf>
    <xf numFmtId="0" fontId="63" fillId="15" borderId="51" xfId="0" applyFont="1" applyFill="1" applyBorder="1" applyAlignment="1">
      <alignment horizontal="center" vertical="center" wrapText="1"/>
    </xf>
    <xf numFmtId="0" fontId="63" fillId="15" borderId="147" xfId="0" applyFont="1" applyFill="1" applyBorder="1" applyAlignment="1">
      <alignment horizontal="center" vertical="center" wrapText="1"/>
    </xf>
    <xf numFmtId="0" fontId="63" fillId="15" borderId="1" xfId="0" applyFont="1" applyFill="1" applyBorder="1" applyAlignment="1">
      <alignment horizontal="center" vertical="center" wrapText="1"/>
    </xf>
    <xf numFmtId="0" fontId="62" fillId="4" borderId="56" xfId="0" applyFont="1" applyFill="1" applyBorder="1" applyAlignment="1">
      <alignment horizontal="center" vertical="center" wrapText="1" readingOrder="1"/>
    </xf>
    <xf numFmtId="0" fontId="62" fillId="4" borderId="10" xfId="0" applyFont="1" applyFill="1" applyBorder="1" applyAlignment="1">
      <alignment horizontal="center" vertical="center" wrapText="1" readingOrder="1"/>
    </xf>
    <xf numFmtId="0" fontId="62" fillId="4" borderId="171" xfId="0" applyFont="1" applyFill="1" applyBorder="1" applyAlignment="1">
      <alignment horizontal="center" vertical="center" wrapText="1" readingOrder="1"/>
    </xf>
    <xf numFmtId="0" fontId="62" fillId="4" borderId="29" xfId="0" applyFont="1" applyFill="1" applyBorder="1" applyAlignment="1">
      <alignment horizontal="center" vertical="center" wrapText="1" readingOrder="1"/>
    </xf>
    <xf numFmtId="0" fontId="62" fillId="4" borderId="77" xfId="0" applyFont="1" applyFill="1" applyBorder="1" applyAlignment="1">
      <alignment horizontal="center" vertical="center" wrapText="1" readingOrder="1"/>
    </xf>
    <xf numFmtId="0" fontId="62" fillId="4" borderId="11" xfId="0" applyFont="1" applyFill="1" applyBorder="1" applyAlignment="1">
      <alignment horizontal="center" vertical="center" wrapText="1" readingOrder="1"/>
    </xf>
    <xf numFmtId="0" fontId="62" fillId="4" borderId="49" xfId="0" applyFont="1" applyFill="1" applyBorder="1" applyAlignment="1">
      <alignment horizontal="center" vertical="center" wrapText="1" readingOrder="1"/>
    </xf>
    <xf numFmtId="0" fontId="62" fillId="4" borderId="0" xfId="0" applyFont="1" applyFill="1" applyAlignment="1">
      <alignment horizontal="center" vertical="center" wrapText="1" readingOrder="1"/>
    </xf>
    <xf numFmtId="0" fontId="63" fillId="13" borderId="2" xfId="0" applyFont="1" applyFill="1" applyBorder="1" applyAlignment="1">
      <alignment horizontal="center" vertical="center" wrapText="1"/>
    </xf>
    <xf numFmtId="0" fontId="63" fillId="13" borderId="50" xfId="0" applyFont="1" applyFill="1" applyBorder="1" applyAlignment="1">
      <alignment horizontal="center" vertical="center" wrapText="1"/>
    </xf>
    <xf numFmtId="0" fontId="63" fillId="13" borderId="51" xfId="0" applyFont="1" applyFill="1" applyBorder="1" applyAlignment="1">
      <alignment horizontal="center" vertical="center" wrapText="1"/>
    </xf>
    <xf numFmtId="0" fontId="63" fillId="12" borderId="140" xfId="0" applyFont="1" applyFill="1" applyBorder="1" applyAlignment="1">
      <alignment horizontal="center" vertical="center" wrapText="1"/>
    </xf>
    <xf numFmtId="0" fontId="63" fillId="12" borderId="149" xfId="0" applyFont="1" applyFill="1" applyBorder="1" applyAlignment="1">
      <alignment horizontal="center" vertical="center" wrapText="1"/>
    </xf>
    <xf numFmtId="0" fontId="63" fillId="13" borderId="147" xfId="0" applyFont="1" applyFill="1" applyBorder="1" applyAlignment="1">
      <alignment horizontal="center" vertical="center" wrapText="1"/>
    </xf>
    <xf numFmtId="0" fontId="63" fillId="13" borderId="148" xfId="0" applyFont="1" applyFill="1" applyBorder="1" applyAlignment="1">
      <alignment horizontal="center" vertical="center" wrapText="1"/>
    </xf>
    <xf numFmtId="0" fontId="63" fillId="13" borderId="141" xfId="0" applyFont="1" applyFill="1" applyBorder="1" applyAlignment="1">
      <alignment horizontal="center" vertical="center" wrapText="1"/>
    </xf>
    <xf numFmtId="0" fontId="63" fillId="13" borderId="136" xfId="0" applyFont="1" applyFill="1" applyBorder="1" applyAlignment="1">
      <alignment horizontal="center" vertical="center" wrapText="1"/>
    </xf>
    <xf numFmtId="0" fontId="63" fillId="24" borderId="140" xfId="0" applyFont="1" applyFill="1" applyBorder="1" applyAlignment="1">
      <alignment horizontal="center" vertical="center" wrapText="1"/>
    </xf>
    <xf numFmtId="0" fontId="63" fillId="24" borderId="148" xfId="0" applyFont="1" applyFill="1" applyBorder="1" applyAlignment="1">
      <alignment horizontal="center" vertical="center" wrapText="1"/>
    </xf>
    <xf numFmtId="0" fontId="63" fillId="24" borderId="141" xfId="0" applyFont="1" applyFill="1" applyBorder="1" applyAlignment="1">
      <alignment horizontal="center" vertical="center" wrapText="1"/>
    </xf>
    <xf numFmtId="0" fontId="63" fillId="24" borderId="2" xfId="0" applyFont="1" applyFill="1" applyBorder="1" applyAlignment="1">
      <alignment horizontal="center" vertical="center" wrapText="1"/>
    </xf>
    <xf numFmtId="0" fontId="63" fillId="24" borderId="51" xfId="0" applyFont="1" applyFill="1" applyBorder="1" applyAlignment="1">
      <alignment horizontal="center" vertical="center" wrapText="1"/>
    </xf>
    <xf numFmtId="0" fontId="63" fillId="13" borderId="140" xfId="0" applyFont="1" applyFill="1" applyBorder="1" applyAlignment="1">
      <alignment horizontal="center" vertical="center" wrapText="1"/>
    </xf>
    <xf numFmtId="0" fontId="63" fillId="13" borderId="149" xfId="0" applyFont="1" applyFill="1" applyBorder="1" applyAlignment="1">
      <alignment horizontal="center" vertical="center" wrapText="1"/>
    </xf>
    <xf numFmtId="0" fontId="63" fillId="13" borderId="68" xfId="0" applyFont="1" applyFill="1" applyBorder="1" applyAlignment="1">
      <alignment horizontal="center" vertical="center" wrapText="1"/>
    </xf>
  </cellXfs>
  <cellStyles count="5">
    <cellStyle name="Hipervínculo" xfId="3" builtinId="8"/>
    <cellStyle name="Moneda" xfId="1" builtinId="4"/>
    <cellStyle name="Moneda 2" xfId="4" xr:uid="{E0847AB6-D4E0-483A-BEA4-13E2DC98C64B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99"/>
      <color rgb="FFF7E5B7"/>
      <color rgb="FFF5DEA3"/>
      <color rgb="FFFBF2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#'MATRIZ SIGAD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TABLA DE CONTENIDO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TABLA DE CONTENIDO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'TABLA DE CONTENIDO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'TABLA DE CONTENIDO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'TABLA DE CONTENIDO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'TABLA DE CONTENIDO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hyperlink" Target="#'TABLA DE CONTENIDO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'TABLA DE CONTENIDO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TABLA DE CONTENIDO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ABLA DE CONTENIDOS'!A1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ABLA DE CONTENIDOS'!A1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TABLA DE CONTENIDO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TABLA DE CONTENIDO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TABLA DE CONTENIDO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TABLA DE CONTENI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1866900</xdr:colOff>
      <xdr:row>18</xdr:row>
      <xdr:rowOff>64476</xdr:rowOff>
    </xdr:from>
    <xdr:to>
      <xdr:col>0</xdr:col>
      <xdr:colOff>2636922</xdr:colOff>
      <xdr:row>18</xdr:row>
      <xdr:rowOff>472440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697DD-2504-40A2-8129-02FCFCBC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 rot="10800000">
          <a:off x="1866900" y="3630636"/>
          <a:ext cx="770022" cy="4079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731520</xdr:colOff>
      <xdr:row>1</xdr:row>
      <xdr:rowOff>15240</xdr:rowOff>
    </xdr:from>
    <xdr:to>
      <xdr:col>13</xdr:col>
      <xdr:colOff>495300</xdr:colOff>
      <xdr:row>4</xdr:row>
      <xdr:rowOff>54968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A01BA-2D84-4A27-90E3-0B9840E45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6740" y="198120"/>
          <a:ext cx="556260" cy="5883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167640</xdr:rowOff>
    </xdr:from>
    <xdr:to>
      <xdr:col>12</xdr:col>
      <xdr:colOff>546100</xdr:colOff>
      <xdr:row>3</xdr:row>
      <xdr:rowOff>200702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8329F-CA9E-4D3F-8758-A6FAD20E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1320" y="167640"/>
          <a:ext cx="556260" cy="5807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746576</xdr:colOff>
      <xdr:row>1</xdr:row>
      <xdr:rowOff>27359</xdr:rowOff>
    </xdr:from>
    <xdr:to>
      <xdr:col>18</xdr:col>
      <xdr:colOff>510357</xdr:colOff>
      <xdr:row>3</xdr:row>
      <xdr:rowOff>166147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0C5E2-E4E8-4510-B729-6230DE11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5251" y="210973"/>
          <a:ext cx="553322" cy="5519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746577</xdr:colOff>
      <xdr:row>1</xdr:row>
      <xdr:rowOff>45720</xdr:rowOff>
    </xdr:from>
    <xdr:to>
      <xdr:col>11</xdr:col>
      <xdr:colOff>511734</xdr:colOff>
      <xdr:row>3</xdr:row>
      <xdr:rowOff>16868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C4621-9C2D-420A-A419-7E433EA6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417" y="411480"/>
          <a:ext cx="557637" cy="5502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746577</xdr:colOff>
      <xdr:row>2</xdr:row>
      <xdr:rowOff>45720</xdr:rowOff>
    </xdr:from>
    <xdr:to>
      <xdr:col>17</xdr:col>
      <xdr:colOff>473633</xdr:colOff>
      <xdr:row>4</xdr:row>
      <xdr:rowOff>129198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4BAF0-D00A-46C5-8BD7-E46073FC2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2866" y="412949"/>
          <a:ext cx="553322" cy="5554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762000</xdr:colOff>
      <xdr:row>1</xdr:row>
      <xdr:rowOff>0</xdr:rowOff>
    </xdr:from>
    <xdr:to>
      <xdr:col>13</xdr:col>
      <xdr:colOff>525780</xdr:colOff>
      <xdr:row>3</xdr:row>
      <xdr:rowOff>169268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355E7-37F8-4788-9A2A-0FD49E72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82880"/>
          <a:ext cx="556260" cy="5883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761817</xdr:colOff>
      <xdr:row>1</xdr:row>
      <xdr:rowOff>68580</xdr:rowOff>
    </xdr:from>
    <xdr:to>
      <xdr:col>5</xdr:col>
      <xdr:colOff>497106</xdr:colOff>
      <xdr:row>3</xdr:row>
      <xdr:rowOff>159108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7752E-7389-4739-8272-BA3C4F5F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197" y="251460"/>
          <a:ext cx="603969" cy="5959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708477</xdr:colOff>
      <xdr:row>2</xdr:row>
      <xdr:rowOff>53340</xdr:rowOff>
    </xdr:from>
    <xdr:to>
      <xdr:col>7</xdr:col>
      <xdr:colOff>502920</xdr:colOff>
      <xdr:row>4</xdr:row>
      <xdr:rowOff>153717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B1014-79BB-42CC-AD86-1B0A551D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577" y="419100"/>
          <a:ext cx="586923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810381</xdr:colOff>
      <xdr:row>1</xdr:row>
      <xdr:rowOff>18143</xdr:rowOff>
    </xdr:from>
    <xdr:to>
      <xdr:col>7</xdr:col>
      <xdr:colOff>567863</xdr:colOff>
      <xdr:row>4</xdr:row>
      <xdr:rowOff>25997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B4896-BC46-7A08-B37A-4986F73B9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5333" y="199572"/>
          <a:ext cx="673092" cy="673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867104</xdr:colOff>
      <xdr:row>2</xdr:row>
      <xdr:rowOff>120119</xdr:rowOff>
    </xdr:from>
    <xdr:to>
      <xdr:col>7</xdr:col>
      <xdr:colOff>285280</xdr:colOff>
      <xdr:row>5</xdr:row>
      <xdr:rowOff>195429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D1344-B2D6-4351-A743-AE9ED1EDF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4079" y="495488"/>
          <a:ext cx="593084" cy="585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784833</xdr:colOff>
      <xdr:row>4</xdr:row>
      <xdr:rowOff>5831</xdr:rowOff>
    </xdr:from>
    <xdr:to>
      <xdr:col>17</xdr:col>
      <xdr:colOff>32790</xdr:colOff>
      <xdr:row>15</xdr:row>
      <xdr:rowOff>131708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B3FA08-4072-4746-89DC-3A6F9CBCB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5690" y="1366545"/>
          <a:ext cx="5864916" cy="5257714"/>
        </a:xfrm>
        <a:prstGeom prst="rect">
          <a:avLst/>
        </a:prstGeom>
      </xdr:spPr>
    </xdr:pic>
    <xdr:clientData/>
  </xdr:twoCellAnchor>
  <xdr:twoCellAnchor editAs="oneCell">
    <xdr:from>
      <xdr:col>8</xdr:col>
      <xdr:colOff>646977</xdr:colOff>
      <xdr:row>15</xdr:row>
      <xdr:rowOff>125114</xdr:rowOff>
    </xdr:from>
    <xdr:to>
      <xdr:col>13</xdr:col>
      <xdr:colOff>518487</xdr:colOff>
      <xdr:row>20</xdr:row>
      <xdr:rowOff>32886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002386-D0C6-41A9-B4F4-9659273AA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7834" y="6586563"/>
          <a:ext cx="3347163" cy="2131568"/>
        </a:xfrm>
        <a:prstGeom prst="rect">
          <a:avLst/>
        </a:prstGeom>
      </xdr:spPr>
    </xdr:pic>
    <xdr:clientData/>
  </xdr:twoCellAnchor>
  <xdr:twoCellAnchor editAs="oneCell">
    <xdr:from>
      <xdr:col>9</xdr:col>
      <xdr:colOff>736022</xdr:colOff>
      <xdr:row>1</xdr:row>
      <xdr:rowOff>43296</xdr:rowOff>
    </xdr:from>
    <xdr:to>
      <xdr:col>11</xdr:col>
      <xdr:colOff>203424</xdr:colOff>
      <xdr:row>3</xdr:row>
      <xdr:rowOff>160923</xdr:rowOff>
    </xdr:to>
    <xdr:pic>
      <xdr:nvPicPr>
        <xdr:cNvPr id="7" name="Imagen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F41BF-2C91-4159-AA80-B55A9892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567" y="225137"/>
          <a:ext cx="593084" cy="585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432269</xdr:colOff>
      <xdr:row>3</xdr:row>
      <xdr:rowOff>594670</xdr:rowOff>
    </xdr:from>
    <xdr:to>
      <xdr:col>16</xdr:col>
      <xdr:colOff>64989</xdr:colOff>
      <xdr:row>16</xdr:row>
      <xdr:rowOff>49265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262E8F-4116-E763-1945-B32B8B86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0840" y="1197571"/>
          <a:ext cx="5929687" cy="4420156"/>
        </a:xfrm>
        <a:prstGeom prst="rect">
          <a:avLst/>
        </a:prstGeom>
      </xdr:spPr>
    </xdr:pic>
    <xdr:clientData/>
  </xdr:twoCellAnchor>
  <xdr:twoCellAnchor editAs="oneCell">
    <xdr:from>
      <xdr:col>8</xdr:col>
      <xdr:colOff>308255</xdr:colOff>
      <xdr:row>15</xdr:row>
      <xdr:rowOff>323083</xdr:rowOff>
    </xdr:from>
    <xdr:to>
      <xdr:col>12</xdr:col>
      <xdr:colOff>562894</xdr:colOff>
      <xdr:row>20</xdr:row>
      <xdr:rowOff>17362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3F8ECC-34F6-1DF4-7CFB-1D733F089575}"/>
            </a:ext>
            <a:ext uri="{147F2762-F138-4A5C-976F-8EAC2B608ADB}">
              <a16:predDERef xmlns:a16="http://schemas.microsoft.com/office/drawing/2014/main" pred="{7D262E8F-4116-E763-1945-B32B8B86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8453" y="5548226"/>
          <a:ext cx="3403122" cy="209751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1</xdr:row>
      <xdr:rowOff>0</xdr:rowOff>
    </xdr:from>
    <xdr:to>
      <xdr:col>10</xdr:col>
      <xdr:colOff>554984</xdr:colOff>
      <xdr:row>3</xdr:row>
      <xdr:rowOff>166118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FDEF2A-FFD2-4893-B99D-FD9ACA298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77800"/>
          <a:ext cx="593084" cy="585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901700</xdr:colOff>
      <xdr:row>1</xdr:row>
      <xdr:rowOff>26893</xdr:rowOff>
    </xdr:from>
    <xdr:to>
      <xdr:col>6</xdr:col>
      <xdr:colOff>618565</xdr:colOff>
      <xdr:row>3</xdr:row>
      <xdr:rowOff>98768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7E953-7EA5-441B-83F5-AD787E3C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641" y="206187"/>
          <a:ext cx="694018" cy="681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1080978</xdr:colOff>
      <xdr:row>0</xdr:row>
      <xdr:rowOff>168748</xdr:rowOff>
    </xdr:from>
    <xdr:to>
      <xdr:col>6</xdr:col>
      <xdr:colOff>758465</xdr:colOff>
      <xdr:row>3</xdr:row>
      <xdr:rowOff>302316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6DF09-4105-472E-B0C7-02523B15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2025" y="168748"/>
          <a:ext cx="955388" cy="9450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2</xdr:row>
      <xdr:rowOff>24420</xdr:rowOff>
    </xdr:from>
    <xdr:to>
      <xdr:col>3</xdr:col>
      <xdr:colOff>632460</xdr:colOff>
      <xdr:row>3</xdr:row>
      <xdr:rowOff>420728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E5AC3-76F2-454A-9DA5-55F306E3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397800"/>
          <a:ext cx="701040" cy="693488"/>
        </a:xfrm>
        <a:prstGeom prst="rect">
          <a:avLst/>
        </a:prstGeom>
      </xdr:spPr>
    </xdr:pic>
    <xdr:clientData/>
  </xdr:twoCellAnchor>
  <xdr:oneCellAnchor>
    <xdr:from>
      <xdr:col>2</xdr:col>
      <xdr:colOff>723900</xdr:colOff>
      <xdr:row>1</xdr:row>
      <xdr:rowOff>24420</xdr:rowOff>
    </xdr:from>
    <xdr:ext cx="701040" cy="693488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67885B-2D3A-4FF2-AC98-B2A76661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397800"/>
          <a:ext cx="701040" cy="69348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822960</xdr:colOff>
      <xdr:row>1</xdr:row>
      <xdr:rowOff>45720</xdr:rowOff>
    </xdr:from>
    <xdr:to>
      <xdr:col>5</xdr:col>
      <xdr:colOff>480060</xdr:colOff>
      <xdr:row>3</xdr:row>
      <xdr:rowOff>115928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DB1AD-2886-4602-8A85-5150F76D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7360" y="228600"/>
          <a:ext cx="556260" cy="550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app.box.com/s/62pv8a50riwm0lryxkwr61t7zbvt1ep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6969-DDEF-4971-8E43-C5A59F8BDF51}">
  <dimension ref="A3:C22"/>
  <sheetViews>
    <sheetView workbookViewId="0">
      <selection activeCell="A18" sqref="A18"/>
    </sheetView>
  </sheetViews>
  <sheetFormatPr baseColWidth="10" defaultColWidth="11.44140625" defaultRowHeight="14.4" x14ac:dyDescent="0.3"/>
  <cols>
    <col min="1" max="1" width="125.33203125" customWidth="1"/>
    <col min="2" max="2" width="14.5546875" customWidth="1"/>
  </cols>
  <sheetData>
    <row r="3" spans="1:2" ht="19.2" customHeight="1" x14ac:dyDescent="0.3">
      <c r="A3" s="532" t="s">
        <v>0</v>
      </c>
      <c r="B3" s="532"/>
    </row>
    <row r="4" spans="1:2" ht="15" thickBot="1" x14ac:dyDescent="0.35">
      <c r="A4" s="49"/>
    </row>
    <row r="5" spans="1:2" ht="21.6" customHeight="1" thickBot="1" x14ac:dyDescent="0.35">
      <c r="A5" s="73" t="s">
        <v>1</v>
      </c>
      <c r="B5" s="61" t="s">
        <v>2</v>
      </c>
    </row>
    <row r="6" spans="1:2" ht="16.2" thickTop="1" thickBot="1" x14ac:dyDescent="0.35">
      <c r="A6" s="52" t="s">
        <v>3</v>
      </c>
      <c r="B6" s="529" t="s">
        <v>4</v>
      </c>
    </row>
    <row r="7" spans="1:2" ht="15.6" thickBot="1" x14ac:dyDescent="0.35">
      <c r="A7" s="53" t="s">
        <v>5</v>
      </c>
      <c r="B7" s="530"/>
    </row>
    <row r="8" spans="1:2" ht="15.6" thickBot="1" x14ac:dyDescent="0.35">
      <c r="A8" s="54" t="s">
        <v>6</v>
      </c>
      <c r="B8" s="530"/>
    </row>
    <row r="9" spans="1:2" ht="15.6" thickBot="1" x14ac:dyDescent="0.35">
      <c r="A9" s="54" t="s">
        <v>7</v>
      </c>
      <c r="B9" s="530"/>
    </row>
    <row r="10" spans="1:2" ht="16.2" thickBot="1" x14ac:dyDescent="0.35">
      <c r="A10" s="66" t="s">
        <v>8</v>
      </c>
      <c r="B10" s="530"/>
    </row>
    <row r="11" spans="1:2" ht="16.8" thickTop="1" thickBot="1" x14ac:dyDescent="0.35">
      <c r="A11" s="67" t="s">
        <v>9</v>
      </c>
      <c r="B11" s="531"/>
    </row>
    <row r="12" spans="1:2" ht="15.6" thickTop="1" thickBot="1" x14ac:dyDescent="0.35">
      <c r="A12" s="87" t="s">
        <v>10</v>
      </c>
      <c r="B12" s="524" t="s">
        <v>11</v>
      </c>
    </row>
    <row r="13" spans="1:2" ht="15.6" thickBot="1" x14ac:dyDescent="0.35">
      <c r="A13" s="68" t="s">
        <v>12</v>
      </c>
      <c r="B13" s="525"/>
    </row>
    <row r="14" spans="1:2" ht="15.6" thickBot="1" x14ac:dyDescent="0.35">
      <c r="A14" s="69" t="s">
        <v>13</v>
      </c>
      <c r="B14" s="525"/>
    </row>
    <row r="15" spans="1:2" ht="15.6" thickBot="1" x14ac:dyDescent="0.35">
      <c r="A15" s="68" t="s">
        <v>14</v>
      </c>
      <c r="B15" s="525"/>
    </row>
    <row r="16" spans="1:2" ht="15.6" thickBot="1" x14ac:dyDescent="0.35">
      <c r="A16" s="68" t="s">
        <v>15</v>
      </c>
      <c r="B16" s="525"/>
    </row>
    <row r="17" spans="1:3" ht="15.6" thickBot="1" x14ac:dyDescent="0.35">
      <c r="A17" s="68" t="s">
        <v>16</v>
      </c>
      <c r="B17" s="525"/>
    </row>
    <row r="18" spans="1:3" ht="15.6" thickBot="1" x14ac:dyDescent="0.35">
      <c r="A18" s="70" t="s">
        <v>17</v>
      </c>
      <c r="B18" s="526"/>
    </row>
    <row r="19" spans="1:3" ht="38.4" customHeight="1" thickTop="1" thickBot="1" x14ac:dyDescent="0.35">
      <c r="A19" s="71" t="s">
        <v>18</v>
      </c>
      <c r="B19" s="55" t="s">
        <v>19</v>
      </c>
      <c r="C19" s="56"/>
    </row>
    <row r="20" spans="1:3" ht="19.2" customHeight="1" thickTop="1" thickBot="1" x14ac:dyDescent="0.35">
      <c r="A20" s="60" t="s">
        <v>20</v>
      </c>
      <c r="B20" s="527" t="s">
        <v>21</v>
      </c>
      <c r="C20" s="58"/>
    </row>
    <row r="21" spans="1:3" ht="19.95" customHeight="1" thickBot="1" x14ac:dyDescent="0.35">
      <c r="A21" s="59" t="s">
        <v>22</v>
      </c>
      <c r="B21" s="528"/>
      <c r="C21" s="58"/>
    </row>
    <row r="22" spans="1:3" ht="15" thickTop="1" x14ac:dyDescent="0.3">
      <c r="B22" s="57"/>
    </row>
  </sheetData>
  <mergeCells count="4">
    <mergeCell ref="B12:B18"/>
    <mergeCell ref="B20:B21"/>
    <mergeCell ref="B6:B11"/>
    <mergeCell ref="A3:B3"/>
  </mergeCells>
  <hyperlinks>
    <hyperlink ref="A5" location="'T1. INVENTARIO DE INFORMACIÓN'!A1" display="Tabla 1. Inventario de Información" xr:uid="{38E22512-B6F9-4124-BA85-76D39A343A3C}"/>
    <hyperlink ref="A6" location="'T2. SISTEMATIZACIÓN POTENCIALID'!A1" display="Tabla 2. Matriz de sistematización de potencialidades" xr:uid="{510117CA-F4BB-4B38-BA26-8BB3185EA628}"/>
    <hyperlink ref="A7" location="'T3. Sistematización problemas'!A1" display="Tabla 3. Matriz de sistematización de problemas " xr:uid="{38643789-86DB-4525-8B8C-EAB70584DAA2}"/>
    <hyperlink ref="A8" location="'T4. PRIORIZACIÓN DE POTENCIALID'!A1" display="Tabla 4. Herramienta para la priorización de potencialidades" xr:uid="{3C1B63AE-2356-40F1-95AB-55562E427529}"/>
    <hyperlink ref="A9" location="'T5. PRIORIZACIÓN DE PROBLEMAS'!A1" display="Tabla 5. Herramienta para la priorización de problemas" xr:uid="{BB858E3A-12BE-4A60-9B68-D9DAEB3A14CE}"/>
    <hyperlink ref="A12" location="'T8. VISIÓN Y OBJ. DE DESARROLLO'!A1" display="Tabla 8. Visión de desarrollo" xr:uid="{FEAFE0A3-E4DB-440D-96AD-BA3BC49FCE14}"/>
    <hyperlink ref="A13" location="'T9. OBJETIVOS DE DESARROLLO'!A1" display="Tabla 9. Objetivos de desarrollo" xr:uid="{E78C18AB-2443-4A40-93A0-4055DDB01017}"/>
    <hyperlink ref="A14" location="'T10. UNIDADES DE INTERVENCIÓN'!A1" display="Tabla 10. Análisis funcional cantonal y parroquial" xr:uid="{41CA66C4-967F-46DD-80B7-1A7A36A75AA4}"/>
    <hyperlink ref="A15" location="'T11. OBJETIVOS, POLITICAS, META'!A1" display="Tabla 11. Definición de objetivos, políticas, metas e indicadores." xr:uid="{47F511EA-E514-4DF4-AB7C-1033A72401D0}"/>
    <hyperlink ref="A16" location="'T12. PLANES, PROGRAMAS, PROYECT'!A1" display="Tabla 12. Definición de planes programas y proyectos" xr:uid="{A65D54FF-8943-408B-B77B-123425FF438B}"/>
    <hyperlink ref="A17" location="'T13. ALINEACIÓN AGENDAS NACIONA'!A1" display="Tabla 13. Alineación, agendas nacionales para la igualdad, planificación territorial diferenciada, agendas de coordinación zonal" xr:uid="{62EFD518-63D3-4063-B523-5DBCE7A3AF25}"/>
    <hyperlink ref="A19" location="'MATRIZ SIGAD'!A1" display="Matriz de reporte SIGAD" xr:uid="{83AEDB93-17E2-4E53-94E4-E49AECAA0E3B}"/>
    <hyperlink ref="A20" location="'T15. INICIATIVAS DE ARTICULACIÓ'!A1" display="Tabla 15. Definición de iniciativas, objetivos y mecanismos de articulación" xr:uid="{C8B9DD6B-AC62-457E-BDB8-3F39EDFC0AB6}"/>
    <hyperlink ref="A21" location="'T16. FORMAS DE GESTIÓN'!A1" display="Tabla 16. Formas de gestión nivel provincial y cantonal" xr:uid="{100C23D9-13CE-46D1-9062-1F44B9667694}"/>
    <hyperlink ref="A18" location="'T14. PROGRAMAS - PROYECTOS-META'!A1" display="Tabla 14. Matriz de consolidación de la fase de propuesta " xr:uid="{808D5655-5A28-45E5-9145-D9E458BB539C}"/>
    <hyperlink ref="A10" location="'T6. PRIORIZACIÓN ALTA-MEDIA POT'!A1" display="Tabla 6. Matriz de potencialidad con prioridad alta o media con sus desafíos de gestión" xr:uid="{EC854BC8-2FF8-4930-A701-4EF3383D9549}"/>
    <hyperlink ref="A11" location="'T7. PRIORIZACIÓN ALTA-MEDIA PRB'!A1" display="Tabla 7. Matriz de problemas con prioridad alta o media con sus desafíos de gestión" xr:uid="{31D362AC-8CBA-474E-8DFE-5A9E836D33D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ED43-E3C2-4D8E-9A60-610C63E429F5}">
  <sheetPr>
    <tabColor theme="7" tint="0.39997558519241921"/>
  </sheetPr>
  <dimension ref="A1:E39"/>
  <sheetViews>
    <sheetView zoomScale="79" zoomScaleNormal="79" workbookViewId="0">
      <selection activeCell="A3" sqref="A3:C39"/>
    </sheetView>
  </sheetViews>
  <sheetFormatPr baseColWidth="10" defaultColWidth="11.44140625" defaultRowHeight="14.4" x14ac:dyDescent="0.3"/>
  <cols>
    <col min="1" max="1" width="41.109375" customWidth="1"/>
    <col min="2" max="2" width="34.6640625" customWidth="1"/>
    <col min="3" max="3" width="23.109375" customWidth="1"/>
    <col min="5" max="5" width="13.109375" customWidth="1"/>
  </cols>
  <sheetData>
    <row r="1" spans="1:5" x14ac:dyDescent="0.3">
      <c r="A1" s="168" t="s">
        <v>275</v>
      </c>
    </row>
    <row r="2" spans="1:5" ht="15" thickBot="1" x14ac:dyDescent="0.35"/>
    <row r="3" spans="1:5" ht="22.95" customHeight="1" x14ac:dyDescent="0.3">
      <c r="A3" s="512" t="s">
        <v>276</v>
      </c>
      <c r="B3" s="513" t="s">
        <v>277</v>
      </c>
      <c r="C3" s="514" t="s">
        <v>64</v>
      </c>
      <c r="E3" s="65" t="s">
        <v>58</v>
      </c>
    </row>
    <row r="4" spans="1:5" ht="49.5" customHeight="1" x14ac:dyDescent="0.3">
      <c r="A4" s="683" t="s">
        <v>279</v>
      </c>
      <c r="B4" s="675" t="s">
        <v>409</v>
      </c>
      <c r="C4" s="685" t="s">
        <v>280</v>
      </c>
    </row>
    <row r="5" spans="1:5" ht="69.599999999999994" customHeight="1" x14ac:dyDescent="0.3">
      <c r="A5" s="684"/>
      <c r="B5" s="687"/>
      <c r="C5" s="686"/>
    </row>
    <row r="6" spans="1:5" ht="63" customHeight="1" x14ac:dyDescent="0.3">
      <c r="A6" s="188" t="s">
        <v>361</v>
      </c>
      <c r="B6" s="675" t="s">
        <v>282</v>
      </c>
      <c r="C6" s="677" t="s">
        <v>283</v>
      </c>
    </row>
    <row r="7" spans="1:5" ht="43.2" customHeight="1" x14ac:dyDescent="0.3">
      <c r="A7" s="188" t="s">
        <v>281</v>
      </c>
      <c r="B7" s="676"/>
      <c r="C7" s="678"/>
    </row>
    <row r="8" spans="1:5" ht="33.6" customHeight="1" x14ac:dyDescent="0.3">
      <c r="A8" s="188" t="s">
        <v>362</v>
      </c>
      <c r="B8" s="676"/>
      <c r="C8" s="678"/>
    </row>
    <row r="9" spans="1:5" ht="41.4" customHeight="1" x14ac:dyDescent="0.3">
      <c r="A9" s="189" t="s">
        <v>363</v>
      </c>
      <c r="B9" s="676"/>
      <c r="C9" s="678"/>
    </row>
    <row r="10" spans="1:5" ht="51.75" customHeight="1" x14ac:dyDescent="0.3">
      <c r="A10" s="180" t="s">
        <v>284</v>
      </c>
      <c r="B10" s="676"/>
      <c r="C10" s="678"/>
    </row>
    <row r="11" spans="1:5" ht="55.2" customHeight="1" x14ac:dyDescent="0.3">
      <c r="A11" s="191" t="s">
        <v>79</v>
      </c>
      <c r="B11" s="679" t="s">
        <v>442</v>
      </c>
      <c r="C11" s="681" t="s">
        <v>80</v>
      </c>
    </row>
    <row r="12" spans="1:5" ht="51.75" customHeight="1" x14ac:dyDescent="0.3">
      <c r="A12" s="191" t="s">
        <v>159</v>
      </c>
      <c r="B12" s="680"/>
      <c r="C12" s="681"/>
    </row>
    <row r="13" spans="1:5" ht="61.5" customHeight="1" x14ac:dyDescent="0.3">
      <c r="A13" s="190" t="s">
        <v>147</v>
      </c>
      <c r="B13" s="688" t="s">
        <v>285</v>
      </c>
      <c r="C13" s="515" t="s">
        <v>286</v>
      </c>
    </row>
    <row r="14" spans="1:5" ht="51" customHeight="1" x14ac:dyDescent="0.3">
      <c r="A14" s="179" t="s">
        <v>151</v>
      </c>
      <c r="B14" s="688"/>
      <c r="C14" s="191" t="s">
        <v>287</v>
      </c>
    </row>
    <row r="15" spans="1:5" ht="64.8" customHeight="1" x14ac:dyDescent="0.3">
      <c r="A15" s="179" t="s">
        <v>155</v>
      </c>
      <c r="B15" s="688"/>
      <c r="C15" s="191" t="s">
        <v>288</v>
      </c>
    </row>
    <row r="16" spans="1:5" ht="60.6" customHeight="1" x14ac:dyDescent="0.3">
      <c r="A16" s="179" t="s">
        <v>163</v>
      </c>
      <c r="B16" s="688"/>
      <c r="C16" s="191" t="s">
        <v>288</v>
      </c>
    </row>
    <row r="17" spans="1:3" ht="63.6" customHeight="1" x14ac:dyDescent="0.3">
      <c r="A17" s="179" t="s">
        <v>167</v>
      </c>
      <c r="B17" s="688"/>
      <c r="C17" s="191" t="s">
        <v>288</v>
      </c>
    </row>
    <row r="18" spans="1:3" ht="68.400000000000006" customHeight="1" x14ac:dyDescent="0.3">
      <c r="A18" s="154" t="str">
        <f>'T6. PRIORIZACIÓN ALTA-MEDIA POT'!C8</f>
        <v>Desarrollar el inventario de los diferentes atractivos turísticos, con la finalidad de diseñar e implementar de manera efectivas las rutas de recorrido turístico en articulación con los diferentes sectores de la sociedad civil.</v>
      </c>
      <c r="B18" s="673" t="s">
        <v>410</v>
      </c>
      <c r="C18" s="689" t="str">
        <f>'T2. SISTEMATIZACIÓN POTENCIALID'!E12</f>
        <v>Competencia de GAD Municipal (Artículo 55 h) del COOTAD)            Competencia de GAD Parroquial     (Articulo 65 f) del COOTAD)</v>
      </c>
    </row>
    <row r="19" spans="1:3" ht="48" customHeight="1" x14ac:dyDescent="0.3">
      <c r="A19" s="154" t="str">
        <f>'T7. PRIORIZACIÓN ALTA-MEDIA PRB'!C17</f>
        <v>Desarrollar un proyecto Turístico, de manera conjunta con el Gad Parroquial Guyquichuma y el Gad Cantonal, que potenciará al sector turistico.</v>
      </c>
      <c r="B19" s="674"/>
      <c r="C19" s="690"/>
    </row>
    <row r="20" spans="1:3" ht="57.75" customHeight="1" x14ac:dyDescent="0.3">
      <c r="A20" s="154" t="str">
        <f>'T6. PRIORIZACIÓN ALTA-MEDIA POT'!C9</f>
        <v>Ejecutar anualmente el Festival de la piña de Oro para fortalecer la identidad sociocultural de los habitantes de la parroquia.</v>
      </c>
      <c r="B20" s="673" t="s">
        <v>289</v>
      </c>
      <c r="C20" s="154" t="str">
        <f>'T2. SISTEMATIZACIÓN POTENCIALID'!E14</f>
        <v>Competencia de GAD Municipal (Artículo 55 g) h) del COOTAD)                                           Competencia de GAD Parroquial (Articulo 65 b) del COOTAD)</v>
      </c>
    </row>
    <row r="21" spans="1:3" ht="68.400000000000006" customHeight="1" x14ac:dyDescent="0.3">
      <c r="A21" s="154" t="str">
        <f>'T6. PRIORIZACIÓN ALTA-MEDIA POT'!C11</f>
        <v>Apoyar el desarrollo de la identidad cultural, manteniendo las diferentes festividades religiosas de cada barrio, actividades deportivas y culturales, en coordinación con cada representante barrial.</v>
      </c>
      <c r="B21" s="682"/>
      <c r="C21" s="154" t="str">
        <f>'T2. SISTEMATIZACIÓN POTENCIALID'!E15</f>
        <v>Competencia de GAD Municipal (Artículo 55 h) del COOTAD)            Competencia de GAD Parroquial     (Articulo 65 f) del COOTAD)</v>
      </c>
    </row>
    <row r="22" spans="1:3" ht="69.599999999999994" customHeight="1" x14ac:dyDescent="0.3">
      <c r="A22" s="154" t="str">
        <f>'T7. PRIORIZACIÓN ALTA-MEDIA PRB'!C20</f>
        <v>Fortalecer el desarrollo social  a traves de la realización de actividades y talleres de carácter social, cultural y deportivo en coordinación con el Gad Municipal de Catamayo, la prefectura de Loja y organizaciones locales.</v>
      </c>
      <c r="B22" s="674"/>
      <c r="C22" s="154" t="str">
        <f>'T2. SISTEMATIZACIÓN POTENCIALID'!E16</f>
        <v>Competencia de GAD Parroquial     (Art. 65 literal b) y h) del COOTAD)</v>
      </c>
    </row>
    <row r="23" spans="1:3" ht="58.2" customHeight="1" x14ac:dyDescent="0.3">
      <c r="A23" s="154" t="str">
        <f>'T6. PRIORIZACIÓN ALTA-MEDIA POT'!C10</f>
        <v>Coordinar con el Gad Cantonal y representantes barriales, el mantenimiento constante de los espacios públicos que garantice el disfrute y convivencia social.</v>
      </c>
      <c r="B23" s="673" t="s">
        <v>290</v>
      </c>
      <c r="C23" s="154" t="str">
        <f>'T3. SISTEMATIZACIÓN PROBLEMAS'!E21</f>
        <v>Competencia de GAD Parroquial     (Articulo 65 h), del COOTAD)</v>
      </c>
    </row>
    <row r="24" spans="1:3" ht="67.2" customHeight="1" x14ac:dyDescent="0.3">
      <c r="A24" s="154" t="str">
        <f>'T7. PRIORIZACIÓN ALTA-MEDIA PRB'!C18</f>
        <v>Realizar mantenimiento y adecuaciones a las diferentes infraestructuras públicas que lo requieran garantizando brindar  espacios de calidad, en coordinación con el Gad Cantonal y representantes barriales.</v>
      </c>
      <c r="B24" s="682"/>
      <c r="C24" s="154" t="str">
        <f>'T3. SISTEMATIZACIÓN PROBLEMAS'!E22</f>
        <v xml:space="preserve"> Competencia del MIES, GAD Municipal (Artículo 55 g) del COOTAD)            Competencia de GAD Parroquial     (Articulo 65 h), del COOTAD)</v>
      </c>
    </row>
    <row r="25" spans="1:3" ht="42" customHeight="1" x14ac:dyDescent="0.3">
      <c r="A25" s="154" t="str">
        <f>'T7. PRIORIZACIÓN ALTA-MEDIA PRB'!C19</f>
        <v>Promover la legalización del terreno donde se encuentra implantada la Unidad de Policia Comunitaria en coordinación con Gad Municipal.</v>
      </c>
      <c r="B25" s="674"/>
      <c r="C25" s="154" t="str">
        <f>'T3. SISTEMATIZACIÓN PROBLEMAS'!E23</f>
        <v>Competencia de GAD Parroquial     (Articulo 65 h), del COOTAD)</v>
      </c>
    </row>
    <row r="26" spans="1:3" ht="61.5" customHeight="1" x14ac:dyDescent="0.3">
      <c r="A26" s="154" t="str">
        <f>'T7. PRIORIZACIÓN ALTA-MEDIA PRB'!C14</f>
        <v>Consolidar a Zambi como una parroquia segura que permiten salvaguardar la integridad personal y los derechos de los ciudadanos.</v>
      </c>
      <c r="B26" s="673" t="s">
        <v>291</v>
      </c>
      <c r="C26" s="154" t="str">
        <f>'T3. SISTEMATIZACIÓN PROBLEMAS'!E24</f>
        <v>Competencia de GAD Municipal (Art. 55 literal g) y h) del COOTAD)            Competencia de GAD Parroquial     (Art. 65 literal b) del COOTAD)</v>
      </c>
    </row>
    <row r="27" spans="1:3" ht="63.75" customHeight="1" x14ac:dyDescent="0.3">
      <c r="A27" s="154" t="str">
        <f>'T7. PRIORIZACIÓN ALTA-MEDIA PRB'!C15</f>
        <v>Coordinar con el Gad Municipal de Catamayo y El MIES la implementación de personal y de un espacio adecuado para brindar apoyo a los grupos de atención prioritaria.</v>
      </c>
      <c r="B27" s="674"/>
      <c r="C27" s="154" t="str">
        <f>'T3. SISTEMATIZACIÓN PROBLEMAS'!E25</f>
        <v>Competencia de GAD Municipal (Art. 55 literal g) y h) del COOTAD)            Competencia de GAD Parroquial     (Art. 65 literal b) del COOTAD)</v>
      </c>
    </row>
    <row r="28" spans="1:3" ht="56.4" customHeight="1" x14ac:dyDescent="0.3">
      <c r="A28" s="154" t="str">
        <f>'T7. PRIORIZACIÓN ALTA-MEDIA PRB'!C16</f>
        <v>Gestionar en base a la Ordenanza Municipal disponible, la diversificación del servicio celular.</v>
      </c>
      <c r="B28" s="156" t="s">
        <v>292</v>
      </c>
      <c r="C28" s="516" t="str">
        <f>'T3. SISTEMATIZACIÓN PROBLEMAS'!E26</f>
        <v>Competencia de GAD Municipal (Art. 55 literal g) y h) del COOTAD)            Competencia de GAD Parroquial     (Art. 65 literal h) del COOTAD)</v>
      </c>
    </row>
    <row r="29" spans="1:3" ht="72" customHeight="1" x14ac:dyDescent="0.3">
      <c r="A29" s="181" t="str">
        <f>'T7. PRIORIZACIÓN ALTA-MEDIA PRB'!C21</f>
        <v>Lograr en conjunto con autoridades locales y representantes barriales, la participación activa de los moradores en los diferentes  trabajos comunitarios  en beneficio del desarrollo integral de la parroquia.</v>
      </c>
      <c r="B29" s="182" t="s">
        <v>293</v>
      </c>
      <c r="C29" s="154" t="str">
        <f>'T3. SISTEMATIZACIÓN PROBLEMAS'!E28</f>
        <v>Competencia de GAD Parroquial (Art. 65 literal f) del COOTAD</v>
      </c>
    </row>
    <row r="30" spans="1:3" ht="55.95" customHeight="1" x14ac:dyDescent="0.3">
      <c r="A30" s="184" t="str">
        <f>'T6. PRIORIZACIÓN ALTA-MEDIA POT'!C13</f>
        <v>Desarrollar capacitaciones a los agricultores con el apoyo del MAG, en lo referente a la implementación de prácticas para un buen manejo y aprovechamiento del suelo.</v>
      </c>
      <c r="B30" s="667" t="s">
        <v>294</v>
      </c>
      <c r="C30" s="669" t="str">
        <f>'T2. SISTEMATIZACIÓN POTENCIALID'!E18</f>
        <v>Competencia de GAD Parroquial (Art. 65 literal d) del COOTAD)</v>
      </c>
    </row>
    <row r="31" spans="1:3" ht="44.4" customHeight="1" x14ac:dyDescent="0.3">
      <c r="A31" s="183" t="str">
        <f>'T7. PRIORIZACIÓN ALTA-MEDIA PRB'!C22</f>
        <v>Gestionar con el MAG y con la prefectura la adquisición en comodato de una máquinaria agricola, para apoyar al sector agricola.</v>
      </c>
      <c r="B31" s="668"/>
      <c r="C31" s="671"/>
    </row>
    <row r="32" spans="1:3" ht="70.2" customHeight="1" x14ac:dyDescent="0.3">
      <c r="A32" s="158" t="str">
        <f>'T2. SISTEMATIZACIÓN POTENCIALID'!D19</f>
        <v xml:space="preserve">Potencializar la implantación de huertos familiares, para la obtención de productos de calidad y como inicativa para mejorar la soberania alimentaria, con la colaboración del GAD Municipal. </v>
      </c>
      <c r="B32" s="665" t="s">
        <v>295</v>
      </c>
      <c r="C32" s="669" t="str">
        <f>'T2. SISTEMATIZACIÓN POTENCIALID'!E19</f>
        <v>Competencia de GAD Municipal (Artículo 55 h) del COOTAD)            Competencia de GAD Parroquial     (Articulo 65 d) del COOTAD)</v>
      </c>
    </row>
    <row r="33" spans="1:3" ht="57" customHeight="1" x14ac:dyDescent="0.3">
      <c r="A33" s="158" t="str">
        <f>'T2. SISTEMATIZACIÓN POTENCIALID'!D20</f>
        <v xml:space="preserve">Incentivar a los productores y a la comunidad en general al desarrollo de actividades para fomentar el autoconsumo familiar, con el apoyo del GAD Municipal y GAD Provincial. </v>
      </c>
      <c r="B33" s="666"/>
      <c r="C33" s="670"/>
    </row>
    <row r="34" spans="1:3" ht="63" customHeight="1" x14ac:dyDescent="0.3">
      <c r="A34" s="158" t="str">
        <f>'T7. PRIORIZACIÓN ALTA-MEDIA PRB'!C23</f>
        <v>Desarrollar un sistema de comercialización sostenible con coordinación con el GAD Municipal.</v>
      </c>
      <c r="B34" s="208" t="s">
        <v>296</v>
      </c>
      <c r="C34" s="517" t="str">
        <f>'T3. SISTEMATIZACIÓN PROBLEMAS'!E30</f>
        <v xml:space="preserve">Competencia de GAD Parroquial (Artículo 65, literal d) del COOTAD   </v>
      </c>
    </row>
    <row r="35" spans="1:3" ht="44.4" customHeight="1" x14ac:dyDescent="0.3">
      <c r="A35" s="211" t="str">
        <f>'T6. PRIORIZACIÓN ALTA-MEDIA POT'!C16</f>
        <v xml:space="preserve">Gestionar con el GAD Municipal de Catamayo, la aplicabilidad del presupuesto participativo en la parroquia. </v>
      </c>
      <c r="B35" s="672" t="s">
        <v>297</v>
      </c>
      <c r="C35" s="518" t="str">
        <f>'T2. SISTEMATIZACIÓN POTENCIALID'!E21</f>
        <v>Competencia de GAD Parroquial     (Articulo 65 d) del COOTAD)</v>
      </c>
    </row>
    <row r="36" spans="1:3" ht="44.4" customHeight="1" x14ac:dyDescent="0.3">
      <c r="A36" s="211" t="str">
        <f>'T6. PRIORIZACIÓN ALTA-MEDIA POT'!C17</f>
        <v xml:space="preserve">Promover la participación ciudadana, mediante invitaciones a reuniones y talleres que se generen en la parroquia. </v>
      </c>
      <c r="B36" s="672"/>
      <c r="C36" s="518" t="str">
        <f>'T2. SISTEMATIZACIÓN POTENCIALID'!E22</f>
        <v>Competencia de GAD Parroquial     (Articulo 65 d) del COOTAD)</v>
      </c>
    </row>
    <row r="37" spans="1:3" ht="61.8" customHeight="1" x14ac:dyDescent="0.3">
      <c r="A37" s="212" t="str">
        <f>'T7. PRIORIZACIÓN ALTA-MEDIA PRB'!C25</f>
        <v>Coordinar con el GAD Municipal de Catamayo una ordenanza que permita al GAD Parroquial obtener recursos provenientes de impuestos y tributos.</v>
      </c>
      <c r="B37" s="672"/>
      <c r="C37" s="519" t="str">
        <f>'T3. SISTEMATIZACIÓN PROBLEMAS'!E34</f>
        <v>Misión de CONAGOPARE.     Competencia de GAD Parroquial (Artículo 65 a) del COOTAD)       Competencia de GAD Municipal (Artículo 55 e) del COOTAD)</v>
      </c>
    </row>
    <row r="38" spans="1:3" ht="42" customHeight="1" x14ac:dyDescent="0.3">
      <c r="A38" s="213" t="str">
        <f>'T7. PRIORIZACIÓN ALTA-MEDIA PRB'!C26</f>
        <v xml:space="preserve">Generar y/o consolidar un banco de proyectos a través de consultorias o convenios con universidades o institutos tecnológicos </v>
      </c>
      <c r="B38" s="672"/>
      <c r="C38" s="520" t="str">
        <f>'T3. SISTEMATIZACIÓN PROBLEMAS'!E37</f>
        <v xml:space="preserve">Competencia de GAD Parroquial (Artículo 65 b) del COOTAD)  </v>
      </c>
    </row>
    <row r="39" spans="1:3" ht="42" customHeight="1" x14ac:dyDescent="0.3">
      <c r="A39" s="211" t="str">
        <f>'T7. PRIORIZACIÓN ALTA-MEDIA PRB'!C25</f>
        <v>Coordinar con el GAD Municipal de Catamayo una ordenanza que permita al GAD Parroquial obtener recursos provenientes de impuestos y tributos.</v>
      </c>
      <c r="B39" s="672"/>
      <c r="C39" s="518" t="str">
        <f>'T10. UNIDADES DE INTERVENCIÓN'!B40</f>
        <v xml:space="preserve">Competencia de GAD Parroquial (Artículo 65 b) del COOTAD)  </v>
      </c>
    </row>
  </sheetData>
  <mergeCells count="18">
    <mergeCell ref="A4:A5"/>
    <mergeCell ref="C4:C5"/>
    <mergeCell ref="B4:B5"/>
    <mergeCell ref="B13:B17"/>
    <mergeCell ref="C18:C19"/>
    <mergeCell ref="B26:B27"/>
    <mergeCell ref="B18:B19"/>
    <mergeCell ref="B6:B10"/>
    <mergeCell ref="C6:C10"/>
    <mergeCell ref="B11:B12"/>
    <mergeCell ref="C11:C12"/>
    <mergeCell ref="B20:B22"/>
    <mergeCell ref="B23:B25"/>
    <mergeCell ref="B32:B33"/>
    <mergeCell ref="B30:B31"/>
    <mergeCell ref="C32:C33"/>
    <mergeCell ref="C30:C31"/>
    <mergeCell ref="B35:B39"/>
  </mergeCells>
  <hyperlinks>
    <hyperlink ref="E3" location="'TABLA DE CONTENIDOS'!A1" display="INICIO" xr:uid="{4A894EF2-4E91-4C7F-B30B-DF0E461FE619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D4C9-D454-4088-B0A3-AB4D6D694CEB}">
  <sheetPr>
    <tabColor theme="7" tint="0.39997558519241921"/>
  </sheetPr>
  <dimension ref="A1:M40"/>
  <sheetViews>
    <sheetView topLeftCell="A35" zoomScale="85" zoomScaleNormal="85" workbookViewId="0">
      <selection activeCell="A36" sqref="A36:A40"/>
    </sheetView>
  </sheetViews>
  <sheetFormatPr baseColWidth="10" defaultColWidth="11.44140625" defaultRowHeight="14.4" x14ac:dyDescent="0.3"/>
  <cols>
    <col min="1" max="1" width="33.88671875" customWidth="1"/>
    <col min="2" max="2" width="17.6640625" customWidth="1"/>
    <col min="11" max="11" width="13" customWidth="1"/>
  </cols>
  <sheetData>
    <row r="1" spans="1:13" x14ac:dyDescent="0.3">
      <c r="A1" s="696" t="s">
        <v>298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</row>
    <row r="3" spans="1:13" x14ac:dyDescent="0.3">
      <c r="A3" s="697" t="s">
        <v>276</v>
      </c>
      <c r="B3" s="700" t="s">
        <v>64</v>
      </c>
      <c r="C3" s="703" t="s">
        <v>299</v>
      </c>
      <c r="D3" s="703"/>
      <c r="E3" s="703"/>
      <c r="F3" s="703"/>
      <c r="G3" s="703"/>
      <c r="H3" s="703"/>
      <c r="I3" s="703"/>
      <c r="J3" s="704" t="s">
        <v>300</v>
      </c>
      <c r="K3" s="703" t="s">
        <v>301</v>
      </c>
      <c r="M3" s="65" t="s">
        <v>58</v>
      </c>
    </row>
    <row r="4" spans="1:13" x14ac:dyDescent="0.3">
      <c r="A4" s="698"/>
      <c r="B4" s="701"/>
      <c r="C4" s="706" t="s">
        <v>302</v>
      </c>
      <c r="D4" s="707"/>
      <c r="E4" s="708"/>
      <c r="F4" s="709" t="s">
        <v>303</v>
      </c>
      <c r="G4" s="707"/>
      <c r="H4" s="707"/>
      <c r="I4" s="707"/>
      <c r="J4" s="704"/>
      <c r="K4" s="703"/>
    </row>
    <row r="5" spans="1:13" ht="39.75" customHeight="1" x14ac:dyDescent="0.3">
      <c r="A5" s="699"/>
      <c r="B5" s="702"/>
      <c r="C5" s="30" t="s">
        <v>304</v>
      </c>
      <c r="D5" s="169" t="s">
        <v>305</v>
      </c>
      <c r="E5" s="31" t="s">
        <v>306</v>
      </c>
      <c r="F5" s="31" t="s">
        <v>307</v>
      </c>
      <c r="G5" s="169" t="s">
        <v>308</v>
      </c>
      <c r="H5" s="169" t="s">
        <v>309</v>
      </c>
      <c r="I5" s="32" t="s">
        <v>306</v>
      </c>
      <c r="J5" s="704"/>
      <c r="K5" s="705"/>
    </row>
    <row r="6" spans="1:13" ht="59.4" customHeight="1" x14ac:dyDescent="0.3">
      <c r="A6" s="33" t="str">
        <f>'T6. PRIORIZACIÓN ALTA-MEDIA POT'!C4</f>
        <v>Coordinar con el GAD Cantonal el mantenimiento de los diferentes recorridos con destino a los diversos atractivos turisticos naturales, garantizando el fácil y seguro recorrido.</v>
      </c>
      <c r="B6" s="691" t="str">
        <f>'T2. SISTEMATIZACIÓN POTENCIALID'!E7</f>
        <v>Competencia de GAD Municipal (Artículo 55 h) del COOTAD)                                           Competencia de GAD Parroquial (Articulo 65 d) del COOTAD)</v>
      </c>
      <c r="C6" s="159"/>
      <c r="D6" s="159"/>
      <c r="E6" s="159"/>
      <c r="F6" s="159"/>
      <c r="G6" s="159"/>
      <c r="H6" s="159"/>
      <c r="I6" s="159"/>
      <c r="J6" s="159" t="s">
        <v>310</v>
      </c>
      <c r="K6" s="171" t="s">
        <v>494</v>
      </c>
    </row>
    <row r="7" spans="1:13" ht="34.950000000000003" customHeight="1" x14ac:dyDescent="0.3">
      <c r="A7" s="33" t="str">
        <f>'T6. PRIORIZACIÓN ALTA-MEDIA POT'!C5</f>
        <v>Promover el control del uso de suelo contiguo a las fuentes de agua.</v>
      </c>
      <c r="B7" s="692"/>
      <c r="C7" s="159"/>
      <c r="D7" s="159"/>
      <c r="E7" s="159"/>
      <c r="F7" s="159"/>
      <c r="G7" s="159"/>
      <c r="H7" s="159"/>
      <c r="I7" s="159"/>
      <c r="J7" s="159" t="s">
        <v>310</v>
      </c>
      <c r="K7" s="206" t="s">
        <v>496</v>
      </c>
    </row>
    <row r="8" spans="1:13" ht="57.6" customHeight="1" x14ac:dyDescent="0.3">
      <c r="A8" s="33" t="str">
        <f>'T6. PRIORIZACIÓN ALTA-MEDIA POT'!C6</f>
        <v>Propiciar actividades de restauración forestal en zonas degradas y de importancia hídrica para la población.</v>
      </c>
      <c r="B8" s="692"/>
      <c r="C8" s="160"/>
      <c r="D8" s="160"/>
      <c r="E8" s="159"/>
      <c r="F8" s="160"/>
      <c r="G8" s="160"/>
      <c r="H8" s="160"/>
      <c r="I8" s="159" t="s">
        <v>310</v>
      </c>
      <c r="J8" s="160"/>
      <c r="K8" s="171" t="s">
        <v>497</v>
      </c>
    </row>
    <row r="9" spans="1:13" ht="40.950000000000003" customHeight="1" x14ac:dyDescent="0.3">
      <c r="A9" s="33" t="str">
        <f>'T7. PRIORIZACIÓN ALTA-MEDIA PRB'!C5</f>
        <v>Gestionar con el Gad Municipal y el MAATE, la ejecución de taller de concientización ambiental.</v>
      </c>
      <c r="B9" s="692"/>
      <c r="C9" s="161"/>
      <c r="D9" s="161"/>
      <c r="E9" s="161"/>
      <c r="F9" s="161"/>
      <c r="G9" s="161"/>
      <c r="H9" s="161"/>
      <c r="I9" s="161"/>
      <c r="J9" s="159" t="s">
        <v>310</v>
      </c>
      <c r="K9" s="206" t="s">
        <v>496</v>
      </c>
    </row>
    <row r="10" spans="1:13" ht="57.6" customHeight="1" x14ac:dyDescent="0.3">
      <c r="A10" s="33" t="str">
        <f>'T7. PRIORIZACIÓN ALTA-MEDIA PRB'!C6</f>
        <v>Gestionar con el Gad Municipal, MAATE y Gobierno Provincial la ejecución de actividades anuales de restauración forestal de las cuencas hídricas.</v>
      </c>
      <c r="B10" s="692"/>
      <c r="C10" s="161"/>
      <c r="D10" s="161"/>
      <c r="E10" s="161"/>
      <c r="F10" s="161"/>
      <c r="G10" s="161"/>
      <c r="H10" s="161"/>
      <c r="I10" s="161"/>
      <c r="J10" s="159" t="s">
        <v>310</v>
      </c>
      <c r="K10" s="171" t="s">
        <v>495</v>
      </c>
    </row>
    <row r="11" spans="1:13" ht="51" customHeight="1" x14ac:dyDescent="0.3">
      <c r="A11" s="33" t="str">
        <f>'T7. PRIORIZACIÓN ALTA-MEDIA PRB'!C7</f>
        <v>Gestionar con el MAATE, capacitaciones referentes al manejo adecuado del fuego (quemas agricolas), previniendo la generación de incendios forestales</v>
      </c>
      <c r="B11" s="693"/>
      <c r="C11" s="159"/>
      <c r="D11" s="159"/>
      <c r="E11" s="159"/>
      <c r="F11" s="159"/>
      <c r="G11" s="159"/>
      <c r="H11" s="159"/>
      <c r="I11" s="159"/>
      <c r="J11" s="159" t="s">
        <v>310</v>
      </c>
      <c r="K11" s="206" t="s">
        <v>496</v>
      </c>
    </row>
    <row r="12" spans="1:13" ht="92.4" customHeight="1" x14ac:dyDescent="0.3">
      <c r="A12" s="162" t="str">
        <f>'T6. PRIORIZACIÓN ALTA-MEDIA POT'!C7</f>
        <v>Impulsar la suscripción de un convenio de cooperación entre el Gad Parroquial y el Gad Provincial, para el asfaltado de un tramo de la vía de acceso a la parroquia Zambi.</v>
      </c>
      <c r="B12" s="202" t="str">
        <f>'T2. SISTEMATIZACIÓN POTENCIALID'!E10</f>
        <v>Competencia de GAD Municipal (Artículo 55 del COOTAD)                                           Competencia de GAD Parroquial (Artículo 65 del COOTAD)   Competencia de GAD Provincial (Artículo 42 del COOTAD)</v>
      </c>
      <c r="C12" s="159" t="s">
        <v>310</v>
      </c>
      <c r="D12" s="159"/>
      <c r="E12" s="159"/>
      <c r="F12" s="159"/>
      <c r="G12" s="159"/>
      <c r="H12" s="159"/>
      <c r="I12" s="159"/>
      <c r="J12" s="159"/>
      <c r="K12" s="171" t="s">
        <v>498</v>
      </c>
    </row>
    <row r="13" spans="1:13" ht="62.4" customHeight="1" x14ac:dyDescent="0.3">
      <c r="A13" s="162" t="str">
        <f>'T7. PRIORIZACIÓN ALTA-MEDIA PRB'!C8</f>
        <v>Coordinar la ejecución de estudios técnicos para determinar las intervenciones de adecuación y/o reconstrucción de los sistemas de agua potable de la parroquia, con el GAD Municipal.</v>
      </c>
      <c r="B13" s="694" t="str">
        <f>'T3. SISTEMATIZACIÓN PROBLEMAS'!E11</f>
        <v>Competencia de GAD Parroquial (Art. 65 b) y h) del COOTAD)                  Competencia de GAD Municipal (Art. 55 literal d) del COOTAD)</v>
      </c>
      <c r="C13" s="159"/>
      <c r="D13" s="159"/>
      <c r="E13" s="159"/>
      <c r="F13" s="159"/>
      <c r="G13" s="159"/>
      <c r="H13" s="159"/>
      <c r="I13" s="159"/>
      <c r="J13" s="159" t="s">
        <v>310</v>
      </c>
      <c r="K13" s="171" t="s">
        <v>494</v>
      </c>
    </row>
    <row r="14" spans="1:13" ht="51" customHeight="1" x14ac:dyDescent="0.3">
      <c r="A14" s="162" t="str">
        <f>'T7. PRIORIZACIÓN ALTA-MEDIA PRB'!C9</f>
        <v>Gestionar con la Empresa Eléctrica la dotación del servicio de alumbrado público, en los sector priorizados participativamente por la parroquia.</v>
      </c>
      <c r="B14" s="714"/>
      <c r="C14" s="159" t="s">
        <v>310</v>
      </c>
      <c r="D14" s="159"/>
      <c r="E14" s="159"/>
      <c r="F14" s="159"/>
      <c r="G14" s="159"/>
      <c r="H14" s="159"/>
      <c r="I14" s="159"/>
      <c r="J14" s="159"/>
      <c r="K14" s="171" t="s">
        <v>506</v>
      </c>
    </row>
    <row r="15" spans="1:13" ht="57.6" customHeight="1" x14ac:dyDescent="0.3">
      <c r="A15" s="162" t="str">
        <f>'T7. PRIORIZACIÓN ALTA-MEDIA PRB'!C10</f>
        <v>Gestionar con el GAD Cantonal de Catamayo, la ejecución de los sistemas de tratamiento de agua servidas para los diferentes sectores consolidados.</v>
      </c>
      <c r="B15" s="695"/>
      <c r="C15" s="159" t="s">
        <v>310</v>
      </c>
      <c r="D15" s="159" t="s">
        <v>310</v>
      </c>
      <c r="E15" s="159"/>
      <c r="F15" s="159"/>
      <c r="G15" s="159"/>
      <c r="H15" s="159"/>
      <c r="I15" s="159"/>
      <c r="J15" s="159"/>
      <c r="K15" s="171" t="s">
        <v>499</v>
      </c>
    </row>
    <row r="16" spans="1:13" ht="66" customHeight="1" x14ac:dyDescent="0.3">
      <c r="A16" s="162" t="str">
        <f>'T7. PRIORIZACIÓN ALTA-MEDIA PRB'!C11</f>
        <v>Coordinar con otras instituciones del sector público el mantenimiento vial intraparroquial,  con la finalidad de mejorar la accesibilidad.</v>
      </c>
      <c r="B16" s="202" t="str">
        <f>'T3. SISTEMATIZACIÓN PROBLEMAS'!E14</f>
        <v>Competencia de GAD Parroquial (Artículo 65 c) del COOTAD)        Competencia de GAD Provincial (Artículo 42 b) del COOTAD)</v>
      </c>
      <c r="C16" s="159"/>
      <c r="D16" s="159"/>
      <c r="E16" s="159"/>
      <c r="F16" s="159"/>
      <c r="G16" s="159"/>
      <c r="H16" s="159"/>
      <c r="I16" s="159"/>
      <c r="J16" s="159" t="s">
        <v>310</v>
      </c>
      <c r="K16" s="171" t="s">
        <v>499</v>
      </c>
    </row>
    <row r="17" spans="1:11" ht="48" customHeight="1" x14ac:dyDescent="0.3">
      <c r="A17" s="162" t="str">
        <f>'T7. PRIORIZACIÓN ALTA-MEDIA PRB'!C12</f>
        <v>Coordinar con el GAD Cantonal de Catamayo, la ampliación del horario del servicio de recolección de basura con la finalidad de ampliar la cobertura.</v>
      </c>
      <c r="B17" s="694" t="str">
        <f>'T3. SISTEMATIZACIÓN PROBLEMAS'!E15</f>
        <v>Competencia de GAD Municipal (Artículo 55 d) del COOTAD)                                           Competencia de GAD Parroquial (Articulo 65 d)) del COOTAD</v>
      </c>
      <c r="C17" s="159"/>
      <c r="D17" s="159"/>
      <c r="E17" s="159"/>
      <c r="F17" s="159"/>
      <c r="G17" s="159"/>
      <c r="H17" s="159"/>
      <c r="I17" s="159"/>
      <c r="J17" s="159" t="s">
        <v>310</v>
      </c>
      <c r="K17" s="171" t="s">
        <v>494</v>
      </c>
    </row>
    <row r="18" spans="1:11" ht="63" customHeight="1" x14ac:dyDescent="0.3">
      <c r="A18" s="162" t="str">
        <f>'T7. PRIORIZACIÓN ALTA-MEDIA PRB'!C13</f>
        <v>Coordinar con el Gad Cantonal y el Ministerio del Ambiente la elaboración de los estudios técnicos que permita la construcción de la Planta de Tratamiento de aguas residuales.</v>
      </c>
      <c r="B18" s="695"/>
      <c r="C18" s="159" t="s">
        <v>310</v>
      </c>
      <c r="D18" s="159"/>
      <c r="E18" s="159"/>
      <c r="F18" s="159"/>
      <c r="G18" s="159"/>
      <c r="H18" s="159"/>
      <c r="I18" s="159"/>
      <c r="J18" s="159"/>
      <c r="K18" s="171" t="s">
        <v>499</v>
      </c>
    </row>
    <row r="19" spans="1:11" ht="77.400000000000006" customHeight="1" x14ac:dyDescent="0.3">
      <c r="A19" s="163" t="str">
        <f>'T9. OBJETIVOS DE DESARROLLO'!A18</f>
        <v>Desarrollar el inventario de los diferentes atractivos turísticos, con la finalidad de diseñar e implementar de manera efectivas las rutas de recorrido turístico en articulación con los diferentes sectores de la sociedad civil.</v>
      </c>
      <c r="B19" s="715" t="str">
        <f>'T9. OBJETIVOS DE DESARROLLO'!C18</f>
        <v>Competencia de GAD Municipal (Artículo 55 h) del COOTAD)            Competencia de GAD Parroquial     (Articulo 65 f) del COOTAD)</v>
      </c>
      <c r="C19" s="159"/>
      <c r="D19" s="159"/>
      <c r="E19" s="159"/>
      <c r="F19" s="159"/>
      <c r="G19" s="159"/>
      <c r="H19" s="159"/>
      <c r="I19" s="159"/>
      <c r="J19" s="159" t="s">
        <v>310</v>
      </c>
      <c r="K19" s="171" t="s">
        <v>500</v>
      </c>
    </row>
    <row r="20" spans="1:11" ht="77.400000000000006" customHeight="1" x14ac:dyDescent="0.3">
      <c r="A20" s="163" t="str">
        <f>'T9. OBJETIVOS DE DESARROLLO'!A19</f>
        <v>Desarrollar un proyecto Turístico, de manera conjunta con el Gad Parroquial Guyquichuma y el Gad Cantonal, que potenciará al sector turistico.</v>
      </c>
      <c r="B20" s="716"/>
      <c r="C20" s="159" t="s">
        <v>310</v>
      </c>
      <c r="D20" s="159"/>
      <c r="E20" s="159"/>
      <c r="F20" s="159"/>
      <c r="G20" s="159"/>
      <c r="H20" s="159"/>
      <c r="I20" s="159"/>
      <c r="J20" s="159"/>
      <c r="K20" s="171" t="s">
        <v>501</v>
      </c>
    </row>
    <row r="21" spans="1:11" ht="64.2" customHeight="1" x14ac:dyDescent="0.3">
      <c r="A21" s="163" t="str">
        <f>'T9. OBJETIVOS DE DESARROLLO'!A20</f>
        <v>Ejecutar anualmente el Festival de la piña de Oro para fortalecer la identidad sociocultural de los habitantes de la parroquia.</v>
      </c>
      <c r="B21" s="205" t="str">
        <f>'T9. OBJETIVOS DE DESARROLLO'!C20</f>
        <v>Competencia de GAD Municipal (Artículo 55 g) h) del COOTAD)                                           Competencia de GAD Parroquial (Articulo 65 b) del COOTAD)</v>
      </c>
      <c r="C21" s="159"/>
      <c r="D21" s="159"/>
      <c r="E21" s="159"/>
      <c r="F21" s="159"/>
      <c r="G21" s="159"/>
      <c r="H21" s="159"/>
      <c r="I21" s="159"/>
      <c r="J21" s="159" t="s">
        <v>310</v>
      </c>
      <c r="K21" s="171" t="s">
        <v>494</v>
      </c>
    </row>
    <row r="22" spans="1:11" ht="67.2" customHeight="1" x14ac:dyDescent="0.3">
      <c r="A22" s="163" t="str">
        <f>'T9. OBJETIVOS DE DESARROLLO'!A21</f>
        <v>Apoyar el desarrollo de la identidad cultural, manteniendo las diferentes festividades religiosas de cada barrio, actividades deportivas y culturales, en coordinación con cada representante barrial.</v>
      </c>
      <c r="B22" s="205" t="str">
        <f>'T9. OBJETIVOS DE DESARROLLO'!C21</f>
        <v>Competencia de GAD Municipal (Artículo 55 h) del COOTAD)            Competencia de GAD Parroquial     (Articulo 65 f) del COOTAD)</v>
      </c>
      <c r="C22" s="159"/>
      <c r="D22" s="159"/>
      <c r="E22" s="159"/>
      <c r="F22" s="159"/>
      <c r="G22" s="159"/>
      <c r="H22" s="159"/>
      <c r="I22" s="159"/>
      <c r="J22" s="159" t="s">
        <v>310</v>
      </c>
      <c r="K22" s="171" t="s">
        <v>494</v>
      </c>
    </row>
    <row r="23" spans="1:11" ht="75.599999999999994" customHeight="1" x14ac:dyDescent="0.3">
      <c r="A23" s="163" t="str">
        <f>'T9. OBJETIVOS DE DESARROLLO'!A22</f>
        <v>Fortalecer el desarrollo social  a traves de la realización de actividades y talleres de carácter social, cultural y deportivo en coordinación con el Gad Municipal de Catamayo, la prefectura de Loja y organizaciones locales.</v>
      </c>
      <c r="B23" s="205" t="str">
        <f>'T9. OBJETIVOS DE DESARROLLO'!C22</f>
        <v>Competencia de GAD Parroquial     (Art. 65 literal b) y h) del COOTAD)</v>
      </c>
      <c r="C23" s="159"/>
      <c r="D23" s="159"/>
      <c r="E23" s="159"/>
      <c r="F23" s="159"/>
      <c r="G23" s="159"/>
      <c r="H23" s="159"/>
      <c r="I23" s="159"/>
      <c r="J23" s="159" t="s">
        <v>310</v>
      </c>
      <c r="K23" s="171" t="s">
        <v>505</v>
      </c>
    </row>
    <row r="24" spans="1:11" ht="60" customHeight="1" x14ac:dyDescent="0.3">
      <c r="A24" s="163" t="str">
        <f>'T9. OBJETIVOS DE DESARROLLO'!A23</f>
        <v>Coordinar con el Gad Cantonal y representantes barriales, el mantenimiento constante de los espacios públicos que garantice el disfrute y convivencia social.</v>
      </c>
      <c r="B24" s="205" t="str">
        <f>'T9. OBJETIVOS DE DESARROLLO'!C23</f>
        <v>Competencia de GAD Parroquial     (Articulo 65 h), del COOTAD)</v>
      </c>
      <c r="C24" s="159"/>
      <c r="D24" s="159"/>
      <c r="E24" s="159"/>
      <c r="F24" s="159"/>
      <c r="G24" s="159"/>
      <c r="H24" s="159"/>
      <c r="I24" s="159"/>
      <c r="J24" s="159" t="s">
        <v>310</v>
      </c>
      <c r="K24" s="171" t="s">
        <v>502</v>
      </c>
    </row>
    <row r="25" spans="1:11" ht="69" customHeight="1" x14ac:dyDescent="0.3">
      <c r="A25" s="163" t="str">
        <f>'T9. OBJETIVOS DE DESARROLLO'!A24</f>
        <v>Realizar mantenimiento y adecuaciones a las diferentes infraestructuras públicas que lo requieran garantizando brindar  espacios de calidad, en coordinación con el Gad Cantonal y representantes barriales.</v>
      </c>
      <c r="B25" s="205" t="str">
        <f>'T9. OBJETIVOS DE DESARROLLO'!C24</f>
        <v xml:space="preserve"> Competencia del MIES, GAD Municipal (Artículo 55 g) del COOTAD)            Competencia de GAD Parroquial     (Articulo 65 h), del COOTAD)</v>
      </c>
      <c r="C25" s="159" t="s">
        <v>310</v>
      </c>
      <c r="D25" s="159"/>
      <c r="E25" s="159"/>
      <c r="F25" s="159"/>
      <c r="G25" s="159"/>
      <c r="H25" s="159"/>
      <c r="I25" s="159"/>
      <c r="J25" s="159"/>
      <c r="K25" s="171" t="s">
        <v>502</v>
      </c>
    </row>
    <row r="26" spans="1:11" ht="51.6" customHeight="1" x14ac:dyDescent="0.3">
      <c r="A26" s="163" t="str">
        <f>'T9. OBJETIVOS DE DESARROLLO'!A25</f>
        <v>Promover la legalización del terreno donde se encuentra implantada la Unidad de Policia Comunitaria en coordinación con Gad Municipal.</v>
      </c>
      <c r="B26" s="205" t="str">
        <f>'T9. OBJETIVOS DE DESARROLLO'!C25</f>
        <v>Competencia de GAD Parroquial     (Articulo 65 h), del COOTAD)</v>
      </c>
      <c r="C26" s="159"/>
      <c r="D26" s="159"/>
      <c r="E26" s="159"/>
      <c r="F26" s="159"/>
      <c r="G26" s="159"/>
      <c r="H26" s="159"/>
      <c r="I26" s="159"/>
      <c r="J26" s="159" t="s">
        <v>310</v>
      </c>
      <c r="K26" s="171" t="s">
        <v>504</v>
      </c>
    </row>
    <row r="27" spans="1:11" ht="54" customHeight="1" x14ac:dyDescent="0.3">
      <c r="A27" s="163" t="str">
        <f>'T9. OBJETIVOS DE DESARROLLO'!A26</f>
        <v>Consolidar a Zambi como una parroquia segura que permiten salvaguardar la integridad personal y los derechos de los ciudadanos.</v>
      </c>
      <c r="B27" s="715" t="str">
        <f>'T9. OBJETIVOS DE DESARROLLO'!C28</f>
        <v>Competencia de GAD Municipal (Art. 55 literal g) y h) del COOTAD)            Competencia de GAD Parroquial     (Art. 65 literal h) del COOTAD)</v>
      </c>
      <c r="C27" s="159"/>
      <c r="D27" s="159"/>
      <c r="E27" s="159"/>
      <c r="F27" s="159"/>
      <c r="G27" s="159"/>
      <c r="H27" s="159"/>
      <c r="I27" s="159"/>
      <c r="J27" s="159" t="s">
        <v>310</v>
      </c>
      <c r="K27" s="171" t="s">
        <v>504</v>
      </c>
    </row>
    <row r="28" spans="1:11" ht="60" customHeight="1" x14ac:dyDescent="0.3">
      <c r="A28" s="163" t="str">
        <f>'T9. OBJETIVOS DE DESARROLLO'!A27</f>
        <v>Coordinar con el Gad Municipal de Catamayo y El MIES la implementación de personal y de un espacio adecuado para brindar apoyo a los grupos de atención prioritaria.</v>
      </c>
      <c r="B28" s="717"/>
      <c r="C28" s="159" t="s">
        <v>310</v>
      </c>
      <c r="D28" s="159" t="s">
        <v>310</v>
      </c>
      <c r="E28" s="159"/>
      <c r="F28" s="159"/>
      <c r="G28" s="159"/>
      <c r="H28" s="159" t="s">
        <v>310</v>
      </c>
      <c r="I28" s="159"/>
      <c r="J28" s="159"/>
      <c r="K28" s="171" t="s">
        <v>503</v>
      </c>
    </row>
    <row r="29" spans="1:11" ht="39" customHeight="1" x14ac:dyDescent="0.3">
      <c r="A29" s="163" t="str">
        <f>'T9. OBJETIVOS DE DESARROLLO'!A28</f>
        <v>Gestionar en base a la Ordenanza Municipal disponible, la diversificación del servicio celular.</v>
      </c>
      <c r="B29" s="716"/>
      <c r="C29" s="159"/>
      <c r="D29" s="159"/>
      <c r="E29" s="159"/>
      <c r="F29" s="159"/>
      <c r="G29" s="159"/>
      <c r="H29" s="159"/>
      <c r="I29" s="159"/>
      <c r="J29" s="159" t="s">
        <v>310</v>
      </c>
      <c r="K29" s="171" t="s">
        <v>494</v>
      </c>
    </row>
    <row r="30" spans="1:11" ht="75" customHeight="1" x14ac:dyDescent="0.3">
      <c r="A30" s="163" t="str">
        <f>'T9. OBJETIVOS DE DESARROLLO'!A29</f>
        <v>Lograr en conjunto con autoridades locales y representantes barriales, la participación activa de los moradores en los diferentes  trabajos comunitarios  en beneficio del desarrollo integral de la parroquia.</v>
      </c>
      <c r="B30" s="205" t="str">
        <f>'T9. OBJETIVOS DE DESARROLLO'!C29</f>
        <v>Competencia de GAD Parroquial (Art. 65 literal f) del COOTAD</v>
      </c>
      <c r="C30" s="159"/>
      <c r="D30" s="159"/>
      <c r="E30" s="159"/>
      <c r="F30" s="159"/>
      <c r="G30" s="159"/>
      <c r="H30" s="159"/>
      <c r="I30" s="159"/>
      <c r="J30" s="159" t="s">
        <v>310</v>
      </c>
      <c r="K30" s="171" t="s">
        <v>502</v>
      </c>
    </row>
    <row r="31" spans="1:11" ht="60" customHeight="1" x14ac:dyDescent="0.3">
      <c r="A31" s="34" t="str">
        <f>'T9. OBJETIVOS DE DESARROLLO'!A30</f>
        <v>Desarrollar capacitaciones a los agricultores con el apoyo del MAG, en lo referente a la implementación de prácticas para un buen manejo y aprovechamiento del suelo.</v>
      </c>
      <c r="B31" s="203" t="str">
        <f>'T9. OBJETIVOS DE DESARROLLO'!C30</f>
        <v>Competencia de GAD Parroquial (Art. 65 literal d) del COOTAD)</v>
      </c>
      <c r="C31" s="159"/>
      <c r="D31" s="159"/>
      <c r="E31" s="159"/>
      <c r="F31" s="159" t="s">
        <v>310</v>
      </c>
      <c r="G31" s="159"/>
      <c r="H31" s="159"/>
      <c r="I31" s="159"/>
      <c r="J31" s="159"/>
      <c r="K31" s="171" t="s">
        <v>507</v>
      </c>
    </row>
    <row r="32" spans="1:11" ht="60.6" customHeight="1" x14ac:dyDescent="0.3">
      <c r="A32" s="34" t="str">
        <f>'T9. OBJETIVOS DE DESARROLLO'!A31</f>
        <v>Gestionar con el MAG y con la prefectura la adquisición en comodato de una máquinaria agricola, para apoyar al sector agricola.</v>
      </c>
      <c r="B32" s="209" t="str">
        <f>'T3. SISTEMATIZACIÓN PROBLEMAS'!E29</f>
        <v xml:space="preserve">   Competencia de GAD Parroquial (Art. 65 literal d) del COOTAD)</v>
      </c>
      <c r="C32" s="159"/>
      <c r="D32" s="159"/>
      <c r="E32" s="159"/>
      <c r="F32" s="159" t="s">
        <v>310</v>
      </c>
      <c r="G32" s="159"/>
      <c r="H32" s="159"/>
      <c r="I32" s="159"/>
      <c r="J32" s="159"/>
      <c r="K32" s="171" t="s">
        <v>508</v>
      </c>
    </row>
    <row r="33" spans="1:11" ht="59.4" customHeight="1" x14ac:dyDescent="0.3">
      <c r="A33" s="34" t="str">
        <f>'T9. OBJETIVOS DE DESARROLLO'!A32</f>
        <v xml:space="preserve">Potencializar la implantación de huertos familiares, para la obtención de productos de calidad y como inicativa para mejorar la soberania alimentaria, con la colaboración del GAD Municipal. </v>
      </c>
      <c r="B33" s="710" t="str">
        <f>'T9. OBJETIVOS DE DESARROLLO'!C32</f>
        <v>Competencia de GAD Municipal (Artículo 55 h) del COOTAD)            Competencia de GAD Parroquial     (Articulo 65 d) del COOTAD)</v>
      </c>
      <c r="C33" s="159"/>
      <c r="D33" s="159"/>
      <c r="E33" s="159"/>
      <c r="F33" s="159" t="s">
        <v>310</v>
      </c>
      <c r="G33" s="159"/>
      <c r="H33" s="159"/>
      <c r="I33" s="159"/>
      <c r="J33" s="159"/>
      <c r="K33" s="171" t="s">
        <v>494</v>
      </c>
    </row>
    <row r="34" spans="1:11" ht="60" customHeight="1" x14ac:dyDescent="0.3">
      <c r="A34" s="34" t="str">
        <f>'T9. OBJETIVOS DE DESARROLLO'!A33</f>
        <v xml:space="preserve">Incentivar a los productores y a la comunidad en general al desarrollo de actividades para fomentar el autoconsumo familiar, con el apoyo del GAD Municipal y GAD Provincial. </v>
      </c>
      <c r="B34" s="710"/>
      <c r="C34" s="160"/>
      <c r="D34" s="160"/>
      <c r="E34" s="160"/>
      <c r="F34" s="159" t="s">
        <v>310</v>
      </c>
      <c r="G34" s="160"/>
      <c r="H34" s="160"/>
      <c r="I34" s="160"/>
      <c r="J34" s="160"/>
      <c r="K34" s="171" t="s">
        <v>508</v>
      </c>
    </row>
    <row r="35" spans="1:11" ht="46.2" customHeight="1" x14ac:dyDescent="0.3">
      <c r="A35" s="34" t="str">
        <f>'T9. OBJETIVOS DE DESARROLLO'!A34</f>
        <v>Desarrollar un sistema de comercialización sostenible con coordinación con el GAD Municipal.</v>
      </c>
      <c r="B35" s="710"/>
      <c r="C35" s="159"/>
      <c r="D35" s="159"/>
      <c r="E35" s="159"/>
      <c r="F35" s="159" t="s">
        <v>310</v>
      </c>
      <c r="G35" s="159"/>
      <c r="H35" s="159"/>
      <c r="I35" s="159"/>
      <c r="J35" s="159"/>
      <c r="K35" s="171" t="s">
        <v>509</v>
      </c>
    </row>
    <row r="36" spans="1:11" ht="40.200000000000003" customHeight="1" x14ac:dyDescent="0.3">
      <c r="A36" s="164" t="str">
        <f>'T9. OBJETIVOS DE DESARROLLO'!A35</f>
        <v xml:space="preserve">Gestionar con el GAD Municipal de Catamayo, la aplicabilidad del presupuesto participativo en la parroquia. </v>
      </c>
      <c r="B36" s="711" t="str">
        <f>'T2. SISTEMATIZACIÓN POTENCIALID'!E21</f>
        <v>Competencia de GAD Parroquial     (Articulo 65 d) del COOTAD)</v>
      </c>
      <c r="C36" s="159"/>
      <c r="D36" s="159"/>
      <c r="E36" s="159"/>
      <c r="F36" s="159"/>
      <c r="G36" s="159"/>
      <c r="H36" s="159"/>
      <c r="I36" s="159"/>
      <c r="J36" s="159" t="s">
        <v>310</v>
      </c>
      <c r="K36" s="171" t="s">
        <v>494</v>
      </c>
    </row>
    <row r="37" spans="1:11" ht="49.8" customHeight="1" x14ac:dyDescent="0.3">
      <c r="A37" s="164" t="str">
        <f>'T9. OBJETIVOS DE DESARROLLO'!A36</f>
        <v xml:space="preserve">Promover la participación ciudadana, mediante invitaciones a reuniones y talleres que se generen en la parroquia. </v>
      </c>
      <c r="B37" s="712"/>
      <c r="C37" s="159"/>
      <c r="D37" s="159"/>
      <c r="E37" s="159"/>
      <c r="F37" s="159"/>
      <c r="G37" s="159"/>
      <c r="H37" s="159"/>
      <c r="I37" s="159"/>
      <c r="J37" s="159" t="s">
        <v>310</v>
      </c>
      <c r="K37" s="171" t="s">
        <v>511</v>
      </c>
    </row>
    <row r="38" spans="1:11" ht="73.2" customHeight="1" x14ac:dyDescent="0.3">
      <c r="A38" s="164" t="str">
        <f>'T9. OBJETIVOS DE DESARROLLO'!A38</f>
        <v xml:space="preserve">Generar y/o consolidar un banco de proyectos a través de consultorias o convenios con universidades o institutos tecnológicos </v>
      </c>
      <c r="B38" s="713"/>
      <c r="C38" s="159"/>
      <c r="D38" s="159"/>
      <c r="E38" s="159"/>
      <c r="F38" s="159"/>
      <c r="G38" s="159"/>
      <c r="H38" s="159"/>
      <c r="I38" s="159"/>
      <c r="J38" s="159" t="s">
        <v>310</v>
      </c>
      <c r="K38" s="171" t="s">
        <v>510</v>
      </c>
    </row>
    <row r="39" spans="1:11" ht="93" customHeight="1" x14ac:dyDescent="0.3">
      <c r="A39" s="164" t="str">
        <f>'T9. OBJETIVOS DE DESARROLLO'!A37</f>
        <v>Coordinar con el GAD Municipal de Catamayo una ordenanza que permita al GAD Parroquial obtener recursos provenientes de impuestos y tributos.</v>
      </c>
      <c r="B39" s="197" t="str">
        <f>'T9. OBJETIVOS DE DESARROLLO'!C37</f>
        <v>Misión de CONAGOPARE.     Competencia de GAD Parroquial (Artículo 65 a) del COOTAD)       Competencia de GAD Municipal (Artículo 55 e) del COOTAD)</v>
      </c>
      <c r="C39" s="159"/>
      <c r="D39" s="159"/>
      <c r="E39" s="159"/>
      <c r="F39" s="159"/>
      <c r="G39" s="159"/>
      <c r="H39" s="159"/>
      <c r="I39" s="159"/>
      <c r="J39" s="159" t="s">
        <v>310</v>
      </c>
      <c r="K39" s="171" t="s">
        <v>494</v>
      </c>
    </row>
    <row r="40" spans="1:11" ht="52.8" customHeight="1" x14ac:dyDescent="0.3">
      <c r="A40" s="164" t="str">
        <f>'T7. PRIORIZACIÓN ALTA-MEDIA PRB'!C27</f>
        <v xml:space="preserve">Construir la segunda planta de la Casa Parroquial, para mejorar la atención al público y el desenvolvimiento de las autoridades .  </v>
      </c>
      <c r="B40" s="197" t="str">
        <f>'T3. SISTEMATIZACIÓN PROBLEMAS'!E38</f>
        <v xml:space="preserve">Competencia de GAD Parroquial (Artículo 65 b) del COOTAD)  </v>
      </c>
      <c r="C40" s="43"/>
      <c r="D40" s="43"/>
      <c r="E40" s="43"/>
      <c r="F40" s="43"/>
      <c r="G40" s="43"/>
      <c r="H40" s="43"/>
      <c r="I40" s="43"/>
      <c r="J40" s="159" t="s">
        <v>310</v>
      </c>
      <c r="K40" s="171" t="s">
        <v>512</v>
      </c>
    </row>
  </sheetData>
  <mergeCells count="15">
    <mergeCell ref="B33:B35"/>
    <mergeCell ref="B36:B38"/>
    <mergeCell ref="B13:B15"/>
    <mergeCell ref="B19:B20"/>
    <mergeCell ref="B27:B29"/>
    <mergeCell ref="B6:B11"/>
    <mergeCell ref="B17:B18"/>
    <mergeCell ref="A1:M1"/>
    <mergeCell ref="A3:A5"/>
    <mergeCell ref="B3:B5"/>
    <mergeCell ref="C3:I3"/>
    <mergeCell ref="J3:J5"/>
    <mergeCell ref="K3:K5"/>
    <mergeCell ref="C4:E4"/>
    <mergeCell ref="F4:I4"/>
  </mergeCells>
  <hyperlinks>
    <hyperlink ref="M3" location="'TABLA DE CONTENIDOS'!A1" display="INICIO" xr:uid="{B48BC95E-71DA-4809-BFCE-FD5CD3C5AADB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804-508E-4B1A-82F1-06685F5F6A0C}">
  <sheetPr>
    <tabColor theme="7" tint="0.39997558519241921"/>
  </sheetPr>
  <dimension ref="A1:L43"/>
  <sheetViews>
    <sheetView topLeftCell="A37" zoomScale="98" zoomScaleNormal="98" workbookViewId="0">
      <selection activeCell="A3" sqref="A3:K43"/>
    </sheetView>
  </sheetViews>
  <sheetFormatPr baseColWidth="10" defaultColWidth="11.44140625" defaultRowHeight="14.4" x14ac:dyDescent="0.3"/>
  <cols>
    <col min="1" max="1" width="31.21875" style="218" customWidth="1"/>
    <col min="2" max="2" width="15.88671875" style="218" customWidth="1"/>
    <col min="3" max="3" width="17.33203125" style="218" customWidth="1"/>
    <col min="4" max="4" width="11.21875" style="218" customWidth="1"/>
    <col min="5" max="5" width="13" style="348" customWidth="1"/>
    <col min="6" max="6" width="17.6640625" style="348" customWidth="1"/>
    <col min="7" max="7" width="7.88671875" style="218" customWidth="1"/>
    <col min="8" max="8" width="5.6640625" style="218" customWidth="1"/>
    <col min="9" max="9" width="7.44140625" style="218" customWidth="1"/>
    <col min="10" max="10" width="6.33203125" style="218" customWidth="1"/>
    <col min="11" max="11" width="6.109375" style="218" customWidth="1"/>
  </cols>
  <sheetData>
    <row r="1" spans="1:12" x14ac:dyDescent="0.3">
      <c r="A1" s="722" t="s">
        <v>311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3" spans="1:12" x14ac:dyDescent="0.3">
      <c r="A3" s="723" t="s">
        <v>63</v>
      </c>
      <c r="B3" s="724" t="s">
        <v>64</v>
      </c>
      <c r="C3" s="724" t="s">
        <v>312</v>
      </c>
      <c r="D3" s="725" t="s">
        <v>313</v>
      </c>
      <c r="E3" s="724" t="s">
        <v>314</v>
      </c>
      <c r="F3" s="725" t="s">
        <v>315</v>
      </c>
      <c r="G3" s="724" t="s">
        <v>316</v>
      </c>
      <c r="H3" s="726" t="s">
        <v>317</v>
      </c>
      <c r="I3" s="727"/>
      <c r="J3" s="727"/>
      <c r="K3" s="727"/>
    </row>
    <row r="4" spans="1:12" ht="20.399999999999999" customHeight="1" x14ac:dyDescent="0.3">
      <c r="A4" s="723"/>
      <c r="B4" s="724"/>
      <c r="C4" s="724"/>
      <c r="D4" s="725"/>
      <c r="E4" s="724"/>
      <c r="F4" s="725"/>
      <c r="G4" s="724"/>
      <c r="H4" s="230">
        <v>2024</v>
      </c>
      <c r="I4" s="231">
        <v>2025</v>
      </c>
      <c r="J4" s="232">
        <v>2026</v>
      </c>
      <c r="K4" s="232">
        <v>2027</v>
      </c>
    </row>
    <row r="5" spans="1:12" ht="51" x14ac:dyDescent="0.3">
      <c r="A5" s="219" t="s">
        <v>68</v>
      </c>
      <c r="B5" s="718" t="str">
        <f>'T2. SISTEMATIZACIÓN POTENCIALID'!E9</f>
        <v>Competencia de GAD Municipal (Artículo 55 d) del COOTAD)                                           Competencia de GAD Parroquial (Articulo 65 d) del COOTAD)</v>
      </c>
      <c r="C5" s="754" t="s">
        <v>364</v>
      </c>
      <c r="D5" s="754" t="s">
        <v>365</v>
      </c>
      <c r="E5" s="748" t="s">
        <v>366</v>
      </c>
      <c r="F5" s="748" t="s">
        <v>623</v>
      </c>
      <c r="G5" s="719">
        <v>1</v>
      </c>
      <c r="H5" s="719">
        <v>0</v>
      </c>
      <c r="I5" s="719">
        <v>1</v>
      </c>
      <c r="J5" s="719">
        <v>1</v>
      </c>
      <c r="K5" s="719">
        <v>1</v>
      </c>
    </row>
    <row r="6" spans="1:12" ht="20.399999999999999" x14ac:dyDescent="0.3">
      <c r="A6" s="219" t="s">
        <v>360</v>
      </c>
      <c r="B6" s="718"/>
      <c r="C6" s="761"/>
      <c r="D6" s="761"/>
      <c r="E6" s="749"/>
      <c r="F6" s="749"/>
      <c r="G6" s="720"/>
      <c r="H6" s="720"/>
      <c r="I6" s="720"/>
      <c r="J6" s="720"/>
      <c r="K6" s="720"/>
    </row>
    <row r="7" spans="1:12" ht="30.6" x14ac:dyDescent="0.3">
      <c r="A7" s="219" t="s">
        <v>75</v>
      </c>
      <c r="B7" s="718"/>
      <c r="C7" s="761"/>
      <c r="D7" s="761"/>
      <c r="E7" s="749"/>
      <c r="F7" s="749"/>
      <c r="G7" s="720"/>
      <c r="H7" s="720"/>
      <c r="I7" s="720"/>
      <c r="J7" s="720"/>
      <c r="K7" s="720"/>
    </row>
    <row r="8" spans="1:12" ht="40.799999999999997" x14ac:dyDescent="0.3">
      <c r="A8" s="219" t="s">
        <v>139</v>
      </c>
      <c r="B8" s="718"/>
      <c r="C8" s="762"/>
      <c r="D8" s="762"/>
      <c r="E8" s="750"/>
      <c r="F8" s="750"/>
      <c r="G8" s="721"/>
      <c r="H8" s="721"/>
      <c r="I8" s="721"/>
      <c r="J8" s="721"/>
      <c r="K8" s="721"/>
    </row>
    <row r="9" spans="1:12" ht="30.6" x14ac:dyDescent="0.3">
      <c r="A9" s="219" t="s">
        <v>136</v>
      </c>
      <c r="B9" s="718"/>
      <c r="C9" s="753" t="s">
        <v>367</v>
      </c>
      <c r="D9" s="753" t="s">
        <v>368</v>
      </c>
      <c r="E9" s="748" t="s">
        <v>369</v>
      </c>
      <c r="F9" s="748" t="s">
        <v>624</v>
      </c>
      <c r="G9" s="719">
        <v>0</v>
      </c>
      <c r="H9" s="719">
        <v>0</v>
      </c>
      <c r="I9" s="719">
        <v>2</v>
      </c>
      <c r="J9" s="719">
        <v>2</v>
      </c>
      <c r="K9" s="719">
        <v>2</v>
      </c>
    </row>
    <row r="10" spans="1:12" ht="64.8" customHeight="1" thickBot="1" x14ac:dyDescent="0.35">
      <c r="A10" s="219" t="s">
        <v>142</v>
      </c>
      <c r="B10" s="691"/>
      <c r="C10" s="754"/>
      <c r="D10" s="754"/>
      <c r="E10" s="749"/>
      <c r="F10" s="749"/>
      <c r="G10" s="720"/>
      <c r="H10" s="720"/>
      <c r="I10" s="720"/>
      <c r="J10" s="720"/>
      <c r="K10" s="720"/>
    </row>
    <row r="11" spans="1:12" ht="61.2" x14ac:dyDescent="0.3">
      <c r="A11" s="339" t="s">
        <v>79</v>
      </c>
      <c r="B11" s="288" t="str">
        <f>'T3. SISTEMATIZACIÓN PROBLEMAS'!E12</f>
        <v>Competencia de GAD Parroquial (Art. 65 b) y h) del COOTAD)                  Competencia de GAD Municipal (Art. 55 literal m) del COOTAD)</v>
      </c>
      <c r="C11" s="756" t="s">
        <v>370</v>
      </c>
      <c r="D11" s="756" t="s">
        <v>371</v>
      </c>
      <c r="E11" s="298" t="s">
        <v>579</v>
      </c>
      <c r="F11" s="298" t="s">
        <v>578</v>
      </c>
      <c r="G11" s="273">
        <v>0</v>
      </c>
      <c r="H11" s="273">
        <v>0</v>
      </c>
      <c r="I11" s="273">
        <v>0.1</v>
      </c>
      <c r="J11" s="273">
        <v>0.2</v>
      </c>
      <c r="K11" s="340">
        <v>0.2</v>
      </c>
    </row>
    <row r="12" spans="1:12" ht="30.6" x14ac:dyDescent="0.3">
      <c r="A12" s="763" t="s">
        <v>159</v>
      </c>
      <c r="B12" s="694" t="str">
        <f>'T3. SISTEMATIZACIÓN PROBLEMAS'!E15</f>
        <v>Competencia de GAD Municipal (Artículo 55 d) del COOTAD)                                           Competencia de GAD Parroquial (Articulo 65 d)) del COOTAD</v>
      </c>
      <c r="C12" s="757"/>
      <c r="D12" s="757"/>
      <c r="E12" s="299" t="s">
        <v>581</v>
      </c>
      <c r="F12" s="299" t="s">
        <v>580</v>
      </c>
      <c r="G12" s="220">
        <v>2</v>
      </c>
      <c r="H12" s="220">
        <v>2</v>
      </c>
      <c r="I12" s="220">
        <v>1</v>
      </c>
      <c r="J12" s="220">
        <v>1</v>
      </c>
      <c r="K12" s="341">
        <v>1</v>
      </c>
    </row>
    <row r="13" spans="1:12" ht="40.799999999999997" x14ac:dyDescent="0.3">
      <c r="A13" s="764"/>
      <c r="B13" s="714"/>
      <c r="C13" s="757"/>
      <c r="D13" s="757"/>
      <c r="E13" s="299" t="s">
        <v>627</v>
      </c>
      <c r="F13" s="299" t="s">
        <v>626</v>
      </c>
      <c r="G13" s="220" t="s">
        <v>628</v>
      </c>
      <c r="H13" s="220" t="s">
        <v>628</v>
      </c>
      <c r="I13" s="220" t="s">
        <v>629</v>
      </c>
      <c r="J13" s="220" t="s">
        <v>629</v>
      </c>
      <c r="K13" s="341" t="s">
        <v>629</v>
      </c>
    </row>
    <row r="14" spans="1:12" ht="31.2" thickBot="1" x14ac:dyDescent="0.35">
      <c r="A14" s="765"/>
      <c r="B14" s="766"/>
      <c r="C14" s="758"/>
      <c r="D14" s="758"/>
      <c r="E14" s="331" t="s">
        <v>583</v>
      </c>
      <c r="F14" s="331" t="s">
        <v>582</v>
      </c>
      <c r="G14" s="332" t="s">
        <v>584</v>
      </c>
      <c r="H14" s="332" t="s">
        <v>575</v>
      </c>
      <c r="I14" s="332" t="s">
        <v>585</v>
      </c>
      <c r="J14" s="332" t="s">
        <v>576</v>
      </c>
      <c r="K14" s="342" t="s">
        <v>576</v>
      </c>
    </row>
    <row r="15" spans="1:12" ht="40.799999999999997" x14ac:dyDescent="0.3">
      <c r="A15" s="770" t="s">
        <v>147</v>
      </c>
      <c r="B15" s="769" t="str">
        <f>'T3. SISTEMATIZACIÓN PROBLEMAS'!E13</f>
        <v>Competencia de GAD Municipal (Artículo 55 d) del COOTAD)                                           Competencia de GAD Parroquial (Articulo 65 h) del COOTAD)</v>
      </c>
      <c r="C15" s="756" t="s">
        <v>373</v>
      </c>
      <c r="D15" s="756" t="s">
        <v>374</v>
      </c>
      <c r="E15" s="298" t="s">
        <v>586</v>
      </c>
      <c r="F15" s="298" t="s">
        <v>704</v>
      </c>
      <c r="G15" s="242">
        <v>0</v>
      </c>
      <c r="H15" s="242">
        <v>0</v>
      </c>
      <c r="I15" s="242">
        <v>1</v>
      </c>
      <c r="J15" s="273">
        <v>0</v>
      </c>
      <c r="K15" s="340">
        <v>0</v>
      </c>
    </row>
    <row r="16" spans="1:12" ht="51" x14ac:dyDescent="0.3">
      <c r="A16" s="771"/>
      <c r="B16" s="759"/>
      <c r="C16" s="757"/>
      <c r="D16" s="757"/>
      <c r="E16" s="299" t="s">
        <v>706</v>
      </c>
      <c r="F16" s="299" t="s">
        <v>705</v>
      </c>
      <c r="G16" s="220">
        <v>0</v>
      </c>
      <c r="H16" s="220">
        <v>0</v>
      </c>
      <c r="I16" s="220">
        <v>0</v>
      </c>
      <c r="J16" s="220">
        <v>1</v>
      </c>
      <c r="K16" s="341">
        <v>1</v>
      </c>
    </row>
    <row r="17" spans="1:11" ht="40.799999999999997" x14ac:dyDescent="0.3">
      <c r="A17" s="344" t="s">
        <v>151</v>
      </c>
      <c r="B17" s="759"/>
      <c r="C17" s="757"/>
      <c r="D17" s="757"/>
      <c r="E17" s="299" t="s">
        <v>375</v>
      </c>
      <c r="F17" s="299" t="s">
        <v>587</v>
      </c>
      <c r="G17" s="221">
        <v>0.5</v>
      </c>
      <c r="H17" s="221">
        <v>0</v>
      </c>
      <c r="I17" s="221">
        <v>0.1</v>
      </c>
      <c r="J17" s="221">
        <v>0.2</v>
      </c>
      <c r="K17" s="345">
        <v>0.2</v>
      </c>
    </row>
    <row r="18" spans="1:11" ht="51" x14ac:dyDescent="0.3">
      <c r="A18" s="344" t="s">
        <v>155</v>
      </c>
      <c r="B18" s="759"/>
      <c r="C18" s="757"/>
      <c r="D18" s="757"/>
      <c r="E18" s="299" t="s">
        <v>376</v>
      </c>
      <c r="F18" s="299" t="s">
        <v>703</v>
      </c>
      <c r="G18" s="220">
        <v>0</v>
      </c>
      <c r="H18" s="220">
        <v>0</v>
      </c>
      <c r="I18" s="220">
        <v>0</v>
      </c>
      <c r="J18" s="220">
        <v>1</v>
      </c>
      <c r="K18" s="341">
        <v>1</v>
      </c>
    </row>
    <row r="19" spans="1:11" ht="51" x14ac:dyDescent="0.3">
      <c r="A19" s="344" t="s">
        <v>163</v>
      </c>
      <c r="B19" s="759" t="str">
        <f>'T3. SISTEMATIZACIÓN PROBLEMAS'!E17</f>
        <v>Competencia de GAD Municipal (Artículo 55 f) del COOTAD)                                           Competencia de GAD Parroquial (Articulo 65  c) del COOTAD)</v>
      </c>
      <c r="C19" s="757"/>
      <c r="D19" s="757"/>
      <c r="E19" s="299" t="s">
        <v>700</v>
      </c>
      <c r="F19" s="299" t="s">
        <v>701</v>
      </c>
      <c r="G19" s="221">
        <v>0.6</v>
      </c>
      <c r="H19" s="221">
        <v>0.6</v>
      </c>
      <c r="I19" s="221">
        <v>0.65</v>
      </c>
      <c r="J19" s="221">
        <v>0.7</v>
      </c>
      <c r="K19" s="345">
        <v>0.8</v>
      </c>
    </row>
    <row r="20" spans="1:11" ht="51.6" thickBot="1" x14ac:dyDescent="0.35">
      <c r="A20" s="346" t="s">
        <v>167</v>
      </c>
      <c r="B20" s="760"/>
      <c r="C20" s="758"/>
      <c r="D20" s="758"/>
      <c r="E20" s="331" t="s">
        <v>566</v>
      </c>
      <c r="F20" s="331" t="s">
        <v>707</v>
      </c>
      <c r="G20" s="338">
        <v>0</v>
      </c>
      <c r="H20" s="338">
        <v>0</v>
      </c>
      <c r="I20" s="338">
        <v>3</v>
      </c>
      <c r="J20" s="338">
        <v>3</v>
      </c>
      <c r="K20" s="347">
        <v>2</v>
      </c>
    </row>
    <row r="21" spans="1:11" ht="51" x14ac:dyDescent="0.3">
      <c r="A21" s="349" t="s">
        <v>87</v>
      </c>
      <c r="B21" s="767" t="str">
        <f>'T2. SISTEMATIZACIÓN POTENCIALID'!E13</f>
        <v>Competencia de GAD Municipal (Artículo 55 h) del COOTAD)            Competencia de GAD Parroquial     (Articulo 65 f) del COOTAD)</v>
      </c>
      <c r="C21" s="746" t="s">
        <v>377</v>
      </c>
      <c r="D21" s="746" t="s">
        <v>378</v>
      </c>
      <c r="E21" s="300" t="s">
        <v>588</v>
      </c>
      <c r="F21" s="300" t="s">
        <v>421</v>
      </c>
      <c r="G21" s="274">
        <v>0</v>
      </c>
      <c r="H21" s="274">
        <v>0</v>
      </c>
      <c r="I21" s="350">
        <v>0.4</v>
      </c>
      <c r="J21" s="350">
        <v>0.4</v>
      </c>
      <c r="K21" s="351">
        <v>0.2</v>
      </c>
    </row>
    <row r="22" spans="1:11" ht="41.4" thickBot="1" x14ac:dyDescent="0.35">
      <c r="A22" s="352" t="s">
        <v>196</v>
      </c>
      <c r="B22" s="768"/>
      <c r="C22" s="747"/>
      <c r="D22" s="747"/>
      <c r="E22" s="303" t="s">
        <v>589</v>
      </c>
      <c r="F22" s="303" t="s">
        <v>380</v>
      </c>
      <c r="G22" s="253">
        <v>0</v>
      </c>
      <c r="H22" s="253">
        <v>0</v>
      </c>
      <c r="I22" s="253">
        <v>0</v>
      </c>
      <c r="J22" s="253">
        <v>1</v>
      </c>
      <c r="K22" s="353">
        <v>0</v>
      </c>
    </row>
    <row r="23" spans="1:11" ht="40.799999999999997" customHeight="1" x14ac:dyDescent="0.3">
      <c r="A23" s="343" t="s">
        <v>91</v>
      </c>
      <c r="B23" s="717" t="str">
        <f>'T2. SISTEMATIZACIÓN POTENCIALID'!E15</f>
        <v>Competencia de GAD Municipal (Artículo 55 h) del COOTAD)            Competencia de GAD Parroquial     (Articulo 65 f) del COOTAD)</v>
      </c>
      <c r="C23" s="746" t="s">
        <v>567</v>
      </c>
      <c r="D23" s="755" t="s">
        <v>384</v>
      </c>
      <c r="E23" s="302" t="s">
        <v>590</v>
      </c>
      <c r="F23" s="302" t="s">
        <v>382</v>
      </c>
      <c r="G23" s="285">
        <v>1</v>
      </c>
      <c r="H23" s="285">
        <v>1</v>
      </c>
      <c r="I23" s="285">
        <v>1</v>
      </c>
      <c r="J23" s="285">
        <v>1</v>
      </c>
      <c r="K23" s="285">
        <v>1</v>
      </c>
    </row>
    <row r="24" spans="1:11" ht="71.400000000000006" customHeight="1" x14ac:dyDescent="0.3">
      <c r="A24" s="155" t="s">
        <v>206</v>
      </c>
      <c r="B24" s="717"/>
      <c r="C24" s="755"/>
      <c r="D24" s="734"/>
      <c r="E24" s="301" t="s">
        <v>709</v>
      </c>
      <c r="F24" s="301" t="s">
        <v>708</v>
      </c>
      <c r="G24" s="222">
        <v>3</v>
      </c>
      <c r="H24" s="222">
        <v>2</v>
      </c>
      <c r="I24" s="222">
        <v>2</v>
      </c>
      <c r="J24" s="222">
        <v>2</v>
      </c>
      <c r="K24" s="222">
        <v>2</v>
      </c>
    </row>
    <row r="25" spans="1:11" ht="61.2" x14ac:dyDescent="0.3">
      <c r="A25" s="223" t="s">
        <v>574</v>
      </c>
      <c r="B25" s="205" t="str">
        <f>'T9. OBJETIVOS DE DESARROLLO'!C20</f>
        <v>Competencia de GAD Municipal (Artículo 55 g) h) del COOTAD)                                           Competencia de GAD Parroquial (Articulo 65 b) del COOTAD)</v>
      </c>
      <c r="C25" s="755"/>
      <c r="D25" s="210" t="s">
        <v>571</v>
      </c>
      <c r="E25" s="301" t="s">
        <v>568</v>
      </c>
      <c r="F25" s="301" t="s">
        <v>710</v>
      </c>
      <c r="G25" s="222">
        <v>0</v>
      </c>
      <c r="H25" s="222">
        <v>0</v>
      </c>
      <c r="I25" s="222">
        <v>3</v>
      </c>
      <c r="J25" s="222">
        <v>3</v>
      </c>
      <c r="K25" s="222">
        <v>0</v>
      </c>
    </row>
    <row r="26" spans="1:11" ht="61.2" customHeight="1" x14ac:dyDescent="0.3">
      <c r="A26" s="155" t="s">
        <v>94</v>
      </c>
      <c r="B26" s="205" t="str">
        <f>'T9. OBJETIVOS DE DESARROLLO'!C21</f>
        <v>Competencia de GAD Municipal (Artículo 55 h) del COOTAD)            Competencia de GAD Parroquial     (Articulo 65 f) del COOTAD)</v>
      </c>
      <c r="C26" s="732" t="s">
        <v>722</v>
      </c>
      <c r="D26" s="733" t="s">
        <v>742</v>
      </c>
      <c r="E26" s="735" t="s">
        <v>385</v>
      </c>
      <c r="F26" s="735" t="s">
        <v>738</v>
      </c>
      <c r="G26" s="728">
        <v>2</v>
      </c>
      <c r="H26" s="728">
        <v>2</v>
      </c>
      <c r="I26" s="728">
        <v>2</v>
      </c>
      <c r="J26" s="728">
        <v>2</v>
      </c>
      <c r="K26" s="729">
        <v>1</v>
      </c>
    </row>
    <row r="27" spans="1:11" ht="51" x14ac:dyDescent="0.3">
      <c r="A27" s="155" t="s">
        <v>200</v>
      </c>
      <c r="B27" s="205" t="str">
        <f>'T3. SISTEMATIZACIÓN PROBLEMAS'!E21</f>
        <v>Competencia de GAD Parroquial     (Articulo 65 h), del COOTAD)</v>
      </c>
      <c r="C27" s="732"/>
      <c r="D27" s="734"/>
      <c r="E27" s="735"/>
      <c r="F27" s="735"/>
      <c r="G27" s="728"/>
      <c r="H27" s="728"/>
      <c r="I27" s="728"/>
      <c r="J27" s="728"/>
      <c r="K27" s="730"/>
    </row>
    <row r="28" spans="1:11" ht="71.400000000000006" x14ac:dyDescent="0.3">
      <c r="A28" s="155" t="s">
        <v>202</v>
      </c>
      <c r="B28" s="205" t="str">
        <f>'T3. SISTEMATIZACIÓN PROBLEMAS'!E22</f>
        <v xml:space="preserve"> Competencia del MIES, GAD Municipal (Artículo 55 g) del COOTAD)            Competencia de GAD Parroquial     (Articulo 65 h), del COOTAD)</v>
      </c>
      <c r="C28" s="192" t="s">
        <v>386</v>
      </c>
      <c r="D28" s="192" t="s">
        <v>374</v>
      </c>
      <c r="E28" s="301" t="s">
        <v>577</v>
      </c>
      <c r="F28" s="301" t="s">
        <v>591</v>
      </c>
      <c r="G28" s="224">
        <v>0</v>
      </c>
      <c r="H28" s="224">
        <v>0</v>
      </c>
      <c r="I28" s="224">
        <v>0.3</v>
      </c>
      <c r="J28" s="224">
        <v>0.5</v>
      </c>
      <c r="K28" s="224">
        <v>0.2</v>
      </c>
    </row>
    <row r="29" spans="1:11" ht="40.799999999999997" x14ac:dyDescent="0.3">
      <c r="A29" s="155" t="s">
        <v>182</v>
      </c>
      <c r="B29" s="731" t="str">
        <f>'T3. SISTEMATIZACIÓN PROBLEMAS'!E28</f>
        <v>Competencia de GAD Parroquial (Art. 65 literal f) del COOTAD</v>
      </c>
      <c r="C29" s="732" t="s">
        <v>492</v>
      </c>
      <c r="D29" s="733" t="s">
        <v>477</v>
      </c>
      <c r="E29" s="301" t="s">
        <v>479</v>
      </c>
      <c r="F29" s="301" t="s">
        <v>478</v>
      </c>
      <c r="G29" s="222">
        <v>0</v>
      </c>
      <c r="H29" s="222">
        <v>0</v>
      </c>
      <c r="I29" s="222">
        <v>1</v>
      </c>
      <c r="J29" s="222">
        <v>1</v>
      </c>
      <c r="K29" s="222">
        <v>1</v>
      </c>
    </row>
    <row r="30" spans="1:11" ht="40.799999999999997" x14ac:dyDescent="0.3">
      <c r="A30" s="155" t="s">
        <v>189</v>
      </c>
      <c r="B30" s="731"/>
      <c r="C30" s="732"/>
      <c r="D30" s="734"/>
      <c r="E30" s="301" t="s">
        <v>714</v>
      </c>
      <c r="F30" s="301" t="s">
        <v>713</v>
      </c>
      <c r="G30" s="222">
        <v>40</v>
      </c>
      <c r="H30" s="222">
        <v>50</v>
      </c>
      <c r="I30" s="222">
        <v>50</v>
      </c>
      <c r="J30" s="222">
        <v>50</v>
      </c>
      <c r="K30" s="222">
        <v>50</v>
      </c>
    </row>
    <row r="31" spans="1:11" ht="42.6" customHeight="1" x14ac:dyDescent="0.3">
      <c r="A31" s="155" t="s">
        <v>193</v>
      </c>
      <c r="B31" s="731"/>
      <c r="C31" s="192" t="s">
        <v>390</v>
      </c>
      <c r="D31" s="192" t="s">
        <v>391</v>
      </c>
      <c r="E31" s="301" t="s">
        <v>593</v>
      </c>
      <c r="F31" s="301" t="s">
        <v>592</v>
      </c>
      <c r="G31" s="222">
        <v>0</v>
      </c>
      <c r="H31" s="222">
        <v>0</v>
      </c>
      <c r="I31" s="222">
        <v>1</v>
      </c>
      <c r="J31" s="222">
        <v>1</v>
      </c>
      <c r="K31" s="222">
        <v>1</v>
      </c>
    </row>
    <row r="32" spans="1:11" ht="57" customHeight="1" x14ac:dyDescent="0.3">
      <c r="A32" s="155" t="str">
        <f>'T3. SISTEMATIZACIÓN PROBLEMAS'!D28</f>
        <v>Lograr en conjunto con autoridades locales y representantes barriales, la participación activa de los moradores en los diferentes  trabajos comunitarios  en beneficio del desarrollo integral de la parroquia.</v>
      </c>
      <c r="B32" s="205" t="str">
        <f>'T3. SISTEMATIZACIÓN PROBLEMAS'!E28</f>
        <v>Competencia de GAD Parroquial (Art. 65 literal f) del COOTAD</v>
      </c>
      <c r="C32" s="192" t="s">
        <v>393</v>
      </c>
      <c r="D32" s="192" t="s">
        <v>374</v>
      </c>
      <c r="E32" s="301" t="s">
        <v>594</v>
      </c>
      <c r="F32" s="301" t="s">
        <v>395</v>
      </c>
      <c r="G32" s="222">
        <v>0</v>
      </c>
      <c r="H32" s="222">
        <v>0</v>
      </c>
      <c r="I32" s="222">
        <v>2</v>
      </c>
      <c r="J32" s="222">
        <v>2</v>
      </c>
      <c r="K32" s="222">
        <v>2</v>
      </c>
    </row>
    <row r="33" spans="1:11" ht="49.8" customHeight="1" x14ac:dyDescent="0.3">
      <c r="A33" s="194" t="s">
        <v>359</v>
      </c>
      <c r="B33" s="225" t="str">
        <f>'T2. SISTEMATIZACIÓN POTENCIALID'!E18</f>
        <v>Competencia de GAD Parroquial (Art. 65 literal d) del COOTAD)</v>
      </c>
      <c r="C33" s="738" t="s">
        <v>396</v>
      </c>
      <c r="D33" s="739" t="s">
        <v>397</v>
      </c>
      <c r="E33" s="304" t="s">
        <v>595</v>
      </c>
      <c r="F33" s="304" t="s">
        <v>408</v>
      </c>
      <c r="G33" s="195">
        <v>2</v>
      </c>
      <c r="H33" s="195">
        <v>0</v>
      </c>
      <c r="I33" s="195">
        <v>3</v>
      </c>
      <c r="J33" s="195">
        <v>3</v>
      </c>
      <c r="K33" s="195">
        <v>2</v>
      </c>
    </row>
    <row r="34" spans="1:11" ht="71.400000000000006" x14ac:dyDescent="0.3">
      <c r="A34" s="194" t="s">
        <v>214</v>
      </c>
      <c r="B34" s="225" t="str">
        <f>'T3. SISTEMATIZACIÓN PROBLEMAS'!D29</f>
        <v>Gestionar con el MAG y con la prefectura la adquisición en comodato de una máquinaria agricola, para apoyar al sector agricola.</v>
      </c>
      <c r="C34" s="738"/>
      <c r="D34" s="740"/>
      <c r="E34" s="304" t="s">
        <v>404</v>
      </c>
      <c r="F34" s="304" t="s">
        <v>596</v>
      </c>
      <c r="G34" s="226">
        <v>0</v>
      </c>
      <c r="H34" s="226">
        <v>0</v>
      </c>
      <c r="I34" s="226">
        <v>0</v>
      </c>
      <c r="J34" s="226">
        <v>1</v>
      </c>
      <c r="K34" s="226">
        <v>0</v>
      </c>
    </row>
    <row r="35" spans="1:11" ht="51" x14ac:dyDescent="0.3">
      <c r="A35" s="194" t="s">
        <v>112</v>
      </c>
      <c r="B35" s="751" t="str">
        <f>'T3. SISTEMATIZACIÓN PROBLEMAS'!E30</f>
        <v xml:space="preserve">Competencia de GAD Parroquial (Artículo 65, literal d) del COOTAD   </v>
      </c>
      <c r="C35" s="738"/>
      <c r="D35" s="740"/>
      <c r="E35" s="741" t="s">
        <v>597</v>
      </c>
      <c r="F35" s="741" t="s">
        <v>413</v>
      </c>
      <c r="G35" s="736">
        <v>2</v>
      </c>
      <c r="H35" s="736">
        <v>2</v>
      </c>
      <c r="I35" s="736">
        <v>2</v>
      </c>
      <c r="J35" s="736">
        <v>2</v>
      </c>
      <c r="K35" s="736">
        <v>2</v>
      </c>
    </row>
    <row r="36" spans="1:11" ht="40.799999999999997" x14ac:dyDescent="0.3">
      <c r="A36" s="194" t="s">
        <v>116</v>
      </c>
      <c r="B36" s="752"/>
      <c r="C36" s="738"/>
      <c r="D36" s="740"/>
      <c r="E36" s="742"/>
      <c r="F36" s="742"/>
      <c r="G36" s="737"/>
      <c r="H36" s="737"/>
      <c r="I36" s="737"/>
      <c r="J36" s="737"/>
      <c r="K36" s="737"/>
    </row>
    <row r="37" spans="1:11" ht="76.8" customHeight="1" x14ac:dyDescent="0.3">
      <c r="A37" s="194" t="s">
        <v>218</v>
      </c>
      <c r="B37" s="752"/>
      <c r="C37" s="195" t="s">
        <v>399</v>
      </c>
      <c r="D37" s="740"/>
      <c r="E37" s="304" t="s">
        <v>400</v>
      </c>
      <c r="F37" s="304" t="s">
        <v>598</v>
      </c>
      <c r="G37" s="226">
        <v>0</v>
      </c>
      <c r="H37" s="226">
        <v>0</v>
      </c>
      <c r="I37" s="226">
        <v>1</v>
      </c>
      <c r="J37" s="226">
        <v>1</v>
      </c>
      <c r="K37" s="226">
        <v>1</v>
      </c>
    </row>
    <row r="38" spans="1:11" ht="61.2" x14ac:dyDescent="0.3">
      <c r="A38" s="157" t="str">
        <f>'T10. UNIDADES DE INTERVENCIÓN'!A36</f>
        <v xml:space="preserve">Gestionar con el GAD Municipal de Catamayo, la aplicabilidad del presupuesto participativo en la parroquia. </v>
      </c>
      <c r="B38" s="711" t="str">
        <f>'T3. SISTEMATIZACIÓN PROBLEMAS'!E37</f>
        <v xml:space="preserve">Competencia de GAD Parroquial (Artículo 65 b) del COOTAD)  </v>
      </c>
      <c r="C38" s="743" t="s">
        <v>401</v>
      </c>
      <c r="D38" s="743" t="s">
        <v>402</v>
      </c>
      <c r="E38" s="306" t="s">
        <v>600</v>
      </c>
      <c r="F38" s="306" t="s">
        <v>599</v>
      </c>
      <c r="G38" s="228">
        <v>0.5</v>
      </c>
      <c r="H38" s="228">
        <v>0.5</v>
      </c>
      <c r="I38" s="228">
        <v>1</v>
      </c>
      <c r="J38" s="228">
        <v>1</v>
      </c>
      <c r="K38" s="228">
        <v>1</v>
      </c>
    </row>
    <row r="39" spans="1:11" ht="51" x14ac:dyDescent="0.3">
      <c r="A39" s="157" t="str">
        <f>'T10. UNIDADES DE INTERVENCIÓN'!A37</f>
        <v xml:space="preserve">Promover la participación ciudadana, mediante invitaciones a reuniones y talleres que se generen en la parroquia. </v>
      </c>
      <c r="B39" s="712"/>
      <c r="C39" s="744"/>
      <c r="D39" s="744"/>
      <c r="E39" s="306" t="s">
        <v>573</v>
      </c>
      <c r="F39" s="306" t="s">
        <v>572</v>
      </c>
      <c r="G39" s="229">
        <v>1</v>
      </c>
      <c r="H39" s="229">
        <v>1</v>
      </c>
      <c r="I39" s="229">
        <v>1</v>
      </c>
      <c r="J39" s="229">
        <v>1</v>
      </c>
      <c r="K39" s="229">
        <v>1</v>
      </c>
    </row>
    <row r="40" spans="1:11" ht="51" x14ac:dyDescent="0.3">
      <c r="A40" s="157" t="str">
        <f>'T10. UNIDADES DE INTERVENCIÓN'!A38</f>
        <v xml:space="preserve">Generar y/o consolidar un banco de proyectos a través de consultorias o convenios con universidades o institutos tecnológicos </v>
      </c>
      <c r="B40" s="713"/>
      <c r="C40" s="744"/>
      <c r="D40" s="744"/>
      <c r="E40" s="306" t="s">
        <v>403</v>
      </c>
      <c r="F40" s="306" t="s">
        <v>491</v>
      </c>
      <c r="G40" s="228">
        <v>0</v>
      </c>
      <c r="H40" s="228">
        <v>0.1</v>
      </c>
      <c r="I40" s="228">
        <v>0.3</v>
      </c>
      <c r="J40" s="228">
        <v>0.3</v>
      </c>
      <c r="K40" s="228">
        <v>0.05</v>
      </c>
    </row>
    <row r="41" spans="1:11" ht="30.6" x14ac:dyDescent="0.3">
      <c r="A41" s="711" t="str">
        <f>'T10. UNIDADES DE INTERVENCIÓN'!A39</f>
        <v>Coordinar con el GAD Municipal de Catamayo una ordenanza que permita al GAD Parroquial obtener recursos provenientes de impuestos y tributos.</v>
      </c>
      <c r="B41" s="711" t="str">
        <f>'T10. UNIDADES DE INTERVENCIÓN'!B39</f>
        <v>Misión de CONAGOPARE.     Competencia de GAD Parroquial (Artículo 65 a) del COOTAD)       Competencia de GAD Municipal (Artículo 55 e) del COOTAD)</v>
      </c>
      <c r="C41" s="744"/>
      <c r="D41" s="744"/>
      <c r="E41" s="306" t="s">
        <v>731</v>
      </c>
      <c r="F41" s="306" t="s">
        <v>730</v>
      </c>
      <c r="G41" s="229">
        <v>0</v>
      </c>
      <c r="H41" s="229">
        <v>0</v>
      </c>
      <c r="I41" s="229">
        <v>1</v>
      </c>
      <c r="J41" s="229">
        <v>1</v>
      </c>
      <c r="K41" s="229">
        <v>0</v>
      </c>
    </row>
    <row r="42" spans="1:11" ht="30.6" x14ac:dyDescent="0.3">
      <c r="A42" s="713"/>
      <c r="B42" s="713"/>
      <c r="C42" s="744"/>
      <c r="D42" s="744"/>
      <c r="E42" s="306" t="s">
        <v>732</v>
      </c>
      <c r="F42" s="306" t="s">
        <v>733</v>
      </c>
      <c r="G42" s="229">
        <v>0</v>
      </c>
      <c r="H42" s="229">
        <v>0</v>
      </c>
      <c r="I42" s="229">
        <v>1</v>
      </c>
      <c r="J42" s="229">
        <v>1</v>
      </c>
      <c r="K42" s="229">
        <v>0</v>
      </c>
    </row>
    <row r="43" spans="1:11" ht="40.799999999999997" x14ac:dyDescent="0.3">
      <c r="A43" s="157" t="str">
        <f>'T10. UNIDADES DE INTERVENCIÓN'!A40</f>
        <v xml:space="preserve">Construir la segunda planta de la Casa Parroquial, para mejorar la atención al público y el desenvolvimiento de las autoridades .  </v>
      </c>
      <c r="B43" s="197" t="str">
        <f>'T10. UNIDADES DE INTERVENCIÓN'!B40</f>
        <v xml:space="preserve">Competencia de GAD Parroquial (Artículo 65 b) del COOTAD)  </v>
      </c>
      <c r="C43" s="745"/>
      <c r="D43" s="745"/>
      <c r="E43" s="306" t="s">
        <v>485</v>
      </c>
      <c r="F43" s="306" t="s">
        <v>601</v>
      </c>
      <c r="G43" s="228">
        <v>0</v>
      </c>
      <c r="H43" s="228">
        <v>0</v>
      </c>
      <c r="I43" s="228">
        <v>0.4</v>
      </c>
      <c r="J43" s="228">
        <v>0.4</v>
      </c>
      <c r="K43" s="228">
        <v>0.2</v>
      </c>
    </row>
  </sheetData>
  <mergeCells count="70">
    <mergeCell ref="A41:A42"/>
    <mergeCell ref="B41:B42"/>
    <mergeCell ref="J9:J10"/>
    <mergeCell ref="K9:K10"/>
    <mergeCell ref="E9:E10"/>
    <mergeCell ref="F9:F10"/>
    <mergeCell ref="G9:G10"/>
    <mergeCell ref="H9:H10"/>
    <mergeCell ref="I9:I10"/>
    <mergeCell ref="A12:A14"/>
    <mergeCell ref="B12:B14"/>
    <mergeCell ref="B21:B22"/>
    <mergeCell ref="B15:B18"/>
    <mergeCell ref="C11:C14"/>
    <mergeCell ref="D11:D14"/>
    <mergeCell ref="A15:A16"/>
    <mergeCell ref="D21:D22"/>
    <mergeCell ref="C21:C22"/>
    <mergeCell ref="F5:F8"/>
    <mergeCell ref="G5:G8"/>
    <mergeCell ref="B35:B37"/>
    <mergeCell ref="B23:B24"/>
    <mergeCell ref="C9:C10"/>
    <mergeCell ref="D9:D10"/>
    <mergeCell ref="C23:C25"/>
    <mergeCell ref="C15:C20"/>
    <mergeCell ref="D15:D20"/>
    <mergeCell ref="B19:B20"/>
    <mergeCell ref="D23:D24"/>
    <mergeCell ref="C5:C8"/>
    <mergeCell ref="D5:D8"/>
    <mergeCell ref="E5:E8"/>
    <mergeCell ref="B38:B40"/>
    <mergeCell ref="K35:K36"/>
    <mergeCell ref="J35:J36"/>
    <mergeCell ref="C33:C36"/>
    <mergeCell ref="D33:D37"/>
    <mergeCell ref="E35:E36"/>
    <mergeCell ref="F35:F36"/>
    <mergeCell ref="G35:G36"/>
    <mergeCell ref="H35:H36"/>
    <mergeCell ref="I35:I36"/>
    <mergeCell ref="C38:C43"/>
    <mergeCell ref="D38:D43"/>
    <mergeCell ref="J26:J27"/>
    <mergeCell ref="K26:K27"/>
    <mergeCell ref="B29:B31"/>
    <mergeCell ref="C29:C30"/>
    <mergeCell ref="D29:D30"/>
    <mergeCell ref="E26:E27"/>
    <mergeCell ref="F26:F27"/>
    <mergeCell ref="G26:G27"/>
    <mergeCell ref="H26:H27"/>
    <mergeCell ref="I26:I27"/>
    <mergeCell ref="D26:D27"/>
    <mergeCell ref="C26:C27"/>
    <mergeCell ref="A1:L1"/>
    <mergeCell ref="A3:A4"/>
    <mergeCell ref="B3:B4"/>
    <mergeCell ref="C3:C4"/>
    <mergeCell ref="D3:D4"/>
    <mergeCell ref="E3:E4"/>
    <mergeCell ref="G3:G4"/>
    <mergeCell ref="H3:K3"/>
    <mergeCell ref="F3:F4"/>
    <mergeCell ref="B5:B10"/>
    <mergeCell ref="K5:K8"/>
    <mergeCell ref="H5:H8"/>
    <mergeCell ref="I5:I8"/>
    <mergeCell ref="J5:J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E060-8DD8-4E01-9D2F-031AEC887729}">
  <sheetPr>
    <tabColor theme="7" tint="0.39997558519241921"/>
    <pageSetUpPr fitToPage="1"/>
  </sheetPr>
  <dimension ref="A1:R180"/>
  <sheetViews>
    <sheetView topLeftCell="A32" zoomScale="88" zoomScaleNormal="88" workbookViewId="0">
      <selection activeCell="A3" sqref="A3:P37"/>
    </sheetView>
  </sheetViews>
  <sheetFormatPr baseColWidth="10" defaultColWidth="11.44140625" defaultRowHeight="14.4" x14ac:dyDescent="0.3"/>
  <cols>
    <col min="1" max="1" width="5.6640625" customWidth="1"/>
    <col min="2" max="2" width="14" style="233" customWidth="1"/>
    <col min="3" max="3" width="12.44140625" style="233" customWidth="1"/>
    <col min="4" max="4" width="12.77734375" style="233" customWidth="1"/>
    <col min="5" max="5" width="13.5546875" style="233" customWidth="1"/>
    <col min="6" max="6" width="15.109375" style="234" customWidth="1"/>
    <col min="7" max="7" width="12" style="233" customWidth="1"/>
    <col min="8" max="8" width="13" style="235" customWidth="1"/>
    <col min="9" max="9" width="12.6640625" style="234" customWidth="1"/>
    <col min="10" max="10" width="12.88671875" style="233" customWidth="1"/>
    <col min="11" max="11" width="13.21875" style="233" customWidth="1"/>
    <col min="12" max="12" width="11.44140625" style="233" customWidth="1"/>
    <col min="13" max="14" width="12" style="233" customWidth="1"/>
    <col min="15" max="15" width="13.21875" style="236" customWidth="1"/>
    <col min="16" max="16" width="9" style="236" customWidth="1"/>
  </cols>
  <sheetData>
    <row r="1" spans="1:18" x14ac:dyDescent="0.3">
      <c r="A1" s="47" t="s">
        <v>318</v>
      </c>
    </row>
    <row r="3" spans="1:18" ht="18" customHeight="1" x14ac:dyDescent="0.3">
      <c r="A3" s="828" t="s">
        <v>59</v>
      </c>
      <c r="B3" s="809" t="s">
        <v>319</v>
      </c>
      <c r="C3" s="835" t="s">
        <v>312</v>
      </c>
      <c r="D3" s="835" t="s">
        <v>64</v>
      </c>
      <c r="E3" s="837" t="s">
        <v>320</v>
      </c>
      <c r="F3" s="809" t="s">
        <v>315</v>
      </c>
      <c r="G3" s="830" t="s">
        <v>321</v>
      </c>
      <c r="H3" s="832" t="s">
        <v>322</v>
      </c>
      <c r="I3" s="809" t="s">
        <v>299</v>
      </c>
      <c r="J3" s="810" t="s">
        <v>323</v>
      </c>
      <c r="K3" s="811"/>
      <c r="L3" s="812"/>
      <c r="M3" s="238" t="s">
        <v>324</v>
      </c>
      <c r="N3" s="237" t="s">
        <v>325</v>
      </c>
      <c r="O3" s="808" t="s">
        <v>326</v>
      </c>
      <c r="P3" s="808" t="s">
        <v>327</v>
      </c>
      <c r="R3" s="65" t="s">
        <v>58</v>
      </c>
    </row>
    <row r="4" spans="1:18" ht="46.2" customHeight="1" thickBot="1" x14ac:dyDescent="0.35">
      <c r="A4" s="829"/>
      <c r="B4" s="834"/>
      <c r="C4" s="836"/>
      <c r="D4" s="836"/>
      <c r="E4" s="838"/>
      <c r="F4" s="834"/>
      <c r="G4" s="831"/>
      <c r="H4" s="833"/>
      <c r="I4" s="834"/>
      <c r="J4" s="239" t="s">
        <v>328</v>
      </c>
      <c r="K4" s="239" t="s">
        <v>320</v>
      </c>
      <c r="L4" s="239" t="s">
        <v>315</v>
      </c>
      <c r="M4" s="239" t="s">
        <v>329</v>
      </c>
      <c r="N4" s="240" t="s">
        <v>328</v>
      </c>
      <c r="O4" s="809"/>
      <c r="P4" s="809"/>
    </row>
    <row r="5" spans="1:18" ht="196.8" customHeight="1" x14ac:dyDescent="0.3">
      <c r="A5" s="839" t="s">
        <v>129</v>
      </c>
      <c r="B5" s="328" t="s">
        <v>409</v>
      </c>
      <c r="C5" s="355" t="s">
        <v>622</v>
      </c>
      <c r="D5" s="356" t="s">
        <v>283</v>
      </c>
      <c r="E5" s="287" t="s">
        <v>365</v>
      </c>
      <c r="F5" s="287" t="s">
        <v>623</v>
      </c>
      <c r="G5" s="813" t="s">
        <v>418</v>
      </c>
      <c r="H5" s="291">
        <v>6000</v>
      </c>
      <c r="I5" s="289" t="s">
        <v>427</v>
      </c>
      <c r="J5" s="813" t="s">
        <v>630</v>
      </c>
      <c r="K5" s="813" t="s">
        <v>631</v>
      </c>
      <c r="L5" s="813" t="s">
        <v>632</v>
      </c>
      <c r="M5" s="813" t="s">
        <v>633</v>
      </c>
      <c r="N5" s="290" t="s">
        <v>634</v>
      </c>
      <c r="O5" s="815">
        <f>H5+H6</f>
        <v>7200</v>
      </c>
      <c r="P5" s="817">
        <f>(P38*O5)/O38</f>
        <v>1.1982026959560658E-2</v>
      </c>
    </row>
    <row r="6" spans="1:18" ht="141.6" customHeight="1" thickBot="1" x14ac:dyDescent="0.35">
      <c r="A6" s="840"/>
      <c r="B6" s="357" t="s">
        <v>278</v>
      </c>
      <c r="C6" s="358" t="s">
        <v>367</v>
      </c>
      <c r="D6" s="359" t="s">
        <v>143</v>
      </c>
      <c r="E6" s="241" t="s">
        <v>368</v>
      </c>
      <c r="F6" s="241" t="s">
        <v>624</v>
      </c>
      <c r="G6" s="814"/>
      <c r="H6" s="354">
        <v>1200</v>
      </c>
      <c r="I6" s="241" t="s">
        <v>427</v>
      </c>
      <c r="J6" s="814"/>
      <c r="K6" s="814"/>
      <c r="L6" s="814"/>
      <c r="M6" s="814"/>
      <c r="N6" s="241" t="s">
        <v>636</v>
      </c>
      <c r="O6" s="816"/>
      <c r="P6" s="818"/>
    </row>
    <row r="7" spans="1:18" ht="60.6" customHeight="1" x14ac:dyDescent="0.3">
      <c r="A7" s="843" t="s">
        <v>76</v>
      </c>
      <c r="B7" s="849" t="s">
        <v>442</v>
      </c>
      <c r="C7" s="787" t="s">
        <v>370</v>
      </c>
      <c r="D7" s="790" t="s">
        <v>80</v>
      </c>
      <c r="E7" s="787" t="s">
        <v>371</v>
      </c>
      <c r="F7" s="242" t="s">
        <v>372</v>
      </c>
      <c r="G7" s="787" t="s">
        <v>417</v>
      </c>
      <c r="H7" s="243">
        <v>30000</v>
      </c>
      <c r="I7" s="787" t="s">
        <v>427</v>
      </c>
      <c r="J7" s="787" t="s">
        <v>638</v>
      </c>
      <c r="K7" s="787" t="s">
        <v>639</v>
      </c>
      <c r="L7" s="787" t="s">
        <v>640</v>
      </c>
      <c r="M7" s="787" t="s">
        <v>633</v>
      </c>
      <c r="N7" s="822" t="s">
        <v>641</v>
      </c>
      <c r="O7" s="819">
        <f>H7+H10+H11+H13+H14+H15+H16+H8+H12+H9</f>
        <v>215000</v>
      </c>
      <c r="P7" s="821">
        <f>(P38*O7)/O38</f>
        <v>0.35779663837576969</v>
      </c>
    </row>
    <row r="8" spans="1:18" ht="54" customHeight="1" x14ac:dyDescent="0.3">
      <c r="A8" s="844"/>
      <c r="B8" s="850"/>
      <c r="C8" s="788"/>
      <c r="D8" s="695"/>
      <c r="E8" s="788"/>
      <c r="F8" s="215" t="s">
        <v>580</v>
      </c>
      <c r="G8" s="788"/>
      <c r="H8" s="244">
        <v>50000</v>
      </c>
      <c r="I8" s="788"/>
      <c r="J8" s="788"/>
      <c r="K8" s="788"/>
      <c r="L8" s="807"/>
      <c r="M8" s="788"/>
      <c r="N8" s="825"/>
      <c r="O8" s="819"/>
      <c r="P8" s="821"/>
    </row>
    <row r="9" spans="1:18" ht="55.2" customHeight="1" x14ac:dyDescent="0.3">
      <c r="A9" s="844"/>
      <c r="B9" s="850"/>
      <c r="C9" s="788"/>
      <c r="D9" s="695"/>
      <c r="E9" s="788"/>
      <c r="F9" s="215" t="str">
        <f>'T11. OBJETIVOS, POLITICAS, META'!F13</f>
        <v>Adoquinar, al menos 150 m en la comunidad el Carmelo, hasta el año 2027.</v>
      </c>
      <c r="G9" s="788"/>
      <c r="H9" s="244">
        <v>8000</v>
      </c>
      <c r="I9" s="788"/>
      <c r="J9" s="788"/>
      <c r="K9" s="788"/>
      <c r="L9" s="827" t="s">
        <v>642</v>
      </c>
      <c r="M9" s="788"/>
      <c r="N9" s="825"/>
      <c r="O9" s="819"/>
      <c r="P9" s="821"/>
    </row>
    <row r="10" spans="1:18" ht="59.4" customHeight="1" thickBot="1" x14ac:dyDescent="0.35">
      <c r="A10" s="844"/>
      <c r="B10" s="851"/>
      <c r="C10" s="789"/>
      <c r="D10" s="791"/>
      <c r="E10" s="789"/>
      <c r="F10" s="332" t="s">
        <v>582</v>
      </c>
      <c r="G10" s="789"/>
      <c r="H10" s="361">
        <v>40000</v>
      </c>
      <c r="I10" s="789"/>
      <c r="J10" s="789"/>
      <c r="K10" s="789"/>
      <c r="L10" s="789"/>
      <c r="M10" s="789"/>
      <c r="N10" s="826"/>
      <c r="O10" s="820"/>
      <c r="P10" s="821"/>
    </row>
    <row r="11" spans="1:18" ht="102.6" customHeight="1" x14ac:dyDescent="0.3">
      <c r="A11" s="844"/>
      <c r="B11" s="849" t="s">
        <v>285</v>
      </c>
      <c r="C11" s="787" t="s">
        <v>373</v>
      </c>
      <c r="D11" s="806" t="s">
        <v>286</v>
      </c>
      <c r="E11" s="787" t="s">
        <v>374</v>
      </c>
      <c r="F11" s="242" t="str">
        <f>'T11. OBJETIVOS, POLITICAS, META'!F15</f>
        <v>Elaborar 1 estudio técnico para mejoramiento del  sistema de agua potable, hasta el año 2027.</v>
      </c>
      <c r="G11" s="787" t="s">
        <v>426</v>
      </c>
      <c r="H11" s="243">
        <v>15000</v>
      </c>
      <c r="I11" s="787" t="s">
        <v>428</v>
      </c>
      <c r="J11" s="787" t="s">
        <v>644</v>
      </c>
      <c r="K11" s="787" t="s">
        <v>645</v>
      </c>
      <c r="L11" s="787" t="s">
        <v>646</v>
      </c>
      <c r="M11" s="787" t="s">
        <v>647</v>
      </c>
      <c r="N11" s="822" t="s">
        <v>648</v>
      </c>
      <c r="O11" s="820"/>
      <c r="P11" s="821"/>
    </row>
    <row r="12" spans="1:18" ht="107.4" customHeight="1" x14ac:dyDescent="0.3">
      <c r="A12" s="844"/>
      <c r="B12" s="850"/>
      <c r="C12" s="788"/>
      <c r="D12" s="695"/>
      <c r="E12" s="788"/>
      <c r="F12" s="245" t="str">
        <f>'T11. OBJETIVOS, POLITICAS, META'!F16</f>
        <v>Implementar al menos 1 sistema de tratamiento de agua potable, hasta el año 2027.</v>
      </c>
      <c r="G12" s="788"/>
      <c r="H12" s="244">
        <v>20000</v>
      </c>
      <c r="I12" s="788"/>
      <c r="J12" s="788"/>
      <c r="K12" s="807"/>
      <c r="L12" s="807"/>
      <c r="M12" s="788"/>
      <c r="N12" s="823"/>
      <c r="O12" s="820"/>
      <c r="P12" s="821"/>
    </row>
    <row r="13" spans="1:18" ht="226.2" customHeight="1" x14ac:dyDescent="0.3">
      <c r="A13" s="844"/>
      <c r="B13" s="850"/>
      <c r="C13" s="788"/>
      <c r="D13" s="202" t="s">
        <v>287</v>
      </c>
      <c r="E13" s="788"/>
      <c r="F13" s="245" t="str">
        <f>'T11. OBJETIVOS, POLITICAS, META'!F17</f>
        <v>Lograr 50% de instalación de alumbrado público, en los sectores priorizados, hasta el año 2027.</v>
      </c>
      <c r="G13" s="788"/>
      <c r="H13" s="246">
        <v>15000</v>
      </c>
      <c r="I13" s="807"/>
      <c r="J13" s="788"/>
      <c r="K13" s="215" t="s">
        <v>649</v>
      </c>
      <c r="L13" s="215" t="s">
        <v>650</v>
      </c>
      <c r="M13" s="788"/>
      <c r="N13" s="363" t="s">
        <v>651</v>
      </c>
      <c r="O13" s="820"/>
      <c r="P13" s="821"/>
    </row>
    <row r="14" spans="1:18" ht="78" customHeight="1" x14ac:dyDescent="0.3">
      <c r="A14" s="844"/>
      <c r="B14" s="850"/>
      <c r="C14" s="788"/>
      <c r="D14" s="694" t="s">
        <v>288</v>
      </c>
      <c r="E14" s="788"/>
      <c r="F14" s="245" t="str">
        <f>'T11. OBJETIVOS, POLITICAS, META'!F18</f>
        <v>Implementar al menos 1 sistema de tratamiento de aguas servidas, hasta el año 2027.</v>
      </c>
      <c r="G14" s="788"/>
      <c r="H14" s="246">
        <v>15000</v>
      </c>
      <c r="I14" s="215" t="s">
        <v>428</v>
      </c>
      <c r="J14" s="788"/>
      <c r="K14" s="827" t="s">
        <v>635</v>
      </c>
      <c r="L14" s="827" t="s">
        <v>637</v>
      </c>
      <c r="M14" s="788"/>
      <c r="N14" s="824" t="s">
        <v>653</v>
      </c>
      <c r="O14" s="820"/>
      <c r="P14" s="821"/>
    </row>
    <row r="15" spans="1:18" ht="67.2" customHeight="1" x14ac:dyDescent="0.3">
      <c r="A15" s="844"/>
      <c r="B15" s="850"/>
      <c r="C15" s="788"/>
      <c r="D15" s="714"/>
      <c r="E15" s="788"/>
      <c r="F15" s="245" t="str">
        <f>'T11. OBJETIVOS, POLITICAS, META'!F19</f>
        <v>Incrementar, en un 20% adicional la cobertura de recolección de residuos sólidos, hasta el año 2027.</v>
      </c>
      <c r="G15" s="788"/>
      <c r="H15" s="246">
        <v>4000</v>
      </c>
      <c r="I15" s="215" t="s">
        <v>427</v>
      </c>
      <c r="J15" s="788"/>
      <c r="K15" s="788"/>
      <c r="L15" s="788"/>
      <c r="M15" s="788"/>
      <c r="N15" s="825"/>
      <c r="O15" s="820"/>
      <c r="P15" s="821"/>
    </row>
    <row r="16" spans="1:18" ht="62.4" customHeight="1" thickBot="1" x14ac:dyDescent="0.35">
      <c r="A16" s="844"/>
      <c r="B16" s="851"/>
      <c r="C16" s="789"/>
      <c r="D16" s="766"/>
      <c r="E16" s="789"/>
      <c r="F16" s="360" t="str">
        <f>'T11. OBJETIVOS, POLITICAS, META'!F20</f>
        <v>Implementar, al menos 6 letrinas en sectores prioritarios de la parroquia, hasta el año 2027.</v>
      </c>
      <c r="G16" s="788"/>
      <c r="H16" s="361">
        <v>18000</v>
      </c>
      <c r="I16" s="332" t="s">
        <v>429</v>
      </c>
      <c r="J16" s="789"/>
      <c r="K16" s="789"/>
      <c r="L16" s="789"/>
      <c r="M16" s="789"/>
      <c r="N16" s="826"/>
      <c r="O16" s="820"/>
      <c r="P16" s="821"/>
    </row>
    <row r="17" spans="1:18" ht="99.6" customHeight="1" x14ac:dyDescent="0.3">
      <c r="A17" s="845" t="s">
        <v>84</v>
      </c>
      <c r="B17" s="775" t="s">
        <v>410</v>
      </c>
      <c r="C17" s="755" t="s">
        <v>377</v>
      </c>
      <c r="D17" s="717" t="s">
        <v>88</v>
      </c>
      <c r="E17" s="755" t="s">
        <v>378</v>
      </c>
      <c r="F17" s="214" t="str">
        <f>'T11. OBJETIVOS, POLITICAS, META'!F21</f>
        <v>Generar, en un 100%, un inventario de atractivos turísticos parroquiales, hasta el año 2027.</v>
      </c>
      <c r="G17" s="732" t="s">
        <v>441</v>
      </c>
      <c r="H17" s="362">
        <v>2000</v>
      </c>
      <c r="I17" s="214" t="s">
        <v>430</v>
      </c>
      <c r="J17" s="755" t="s">
        <v>654</v>
      </c>
      <c r="K17" s="214" t="s">
        <v>655</v>
      </c>
      <c r="L17" s="214" t="s">
        <v>656</v>
      </c>
      <c r="M17" s="746" t="s">
        <v>668</v>
      </c>
      <c r="N17" s="214" t="s">
        <v>657</v>
      </c>
      <c r="O17" s="800">
        <f>H17+H18+H19+H21+H22+H23+H25+H26+H27+H20+H24</f>
        <v>197100</v>
      </c>
      <c r="P17" s="855">
        <f>(P38*O17)/O38</f>
        <v>0.32800798801797304</v>
      </c>
    </row>
    <row r="18" spans="1:18" ht="151.19999999999999" customHeight="1" x14ac:dyDescent="0.3">
      <c r="A18" s="846"/>
      <c r="B18" s="775"/>
      <c r="C18" s="755"/>
      <c r="D18" s="717"/>
      <c r="E18" s="755"/>
      <c r="F18" s="214" t="str">
        <f>'T11. OBJETIVOS, POLITICAS, META'!F22</f>
        <v xml:space="preserve">Desarrollar 1 proyecto turistico interinstitucional, hasta el año 2027. </v>
      </c>
      <c r="G18" s="732"/>
      <c r="H18" s="248">
        <v>15000</v>
      </c>
      <c r="I18" s="192" t="s">
        <v>427</v>
      </c>
      <c r="J18" s="734"/>
      <c r="K18" s="192" t="s">
        <v>658</v>
      </c>
      <c r="L18" s="192" t="s">
        <v>659</v>
      </c>
      <c r="M18" s="755"/>
      <c r="N18" s="192" t="s">
        <v>660</v>
      </c>
      <c r="O18" s="728"/>
      <c r="P18" s="856"/>
    </row>
    <row r="19" spans="1:18" ht="114.6" customHeight="1" x14ac:dyDescent="0.3">
      <c r="A19" s="847"/>
      <c r="B19" s="776" t="s">
        <v>289</v>
      </c>
      <c r="C19" s="732" t="s">
        <v>570</v>
      </c>
      <c r="D19" s="732" t="str">
        <f>'T9. OBJETIVOS DE DESARROLLO'!C20</f>
        <v>Competencia de GAD Municipal (Artículo 55 g) h) del COOTAD)                                           Competencia de GAD Parroquial (Articulo 65 b) del COOTAD)</v>
      </c>
      <c r="E19" s="732" t="s">
        <v>384</v>
      </c>
      <c r="F19" s="214" t="str">
        <f>'T11. OBJETIVOS, POLITICAS, META'!F23</f>
        <v>Ejecutar, al año, 1 evento referente al festival de la Piña de Oro, hasta el año 2027.</v>
      </c>
      <c r="G19" s="732" t="s">
        <v>569</v>
      </c>
      <c r="H19" s="248">
        <v>14000</v>
      </c>
      <c r="I19" s="192" t="s">
        <v>431</v>
      </c>
      <c r="J19" s="214" t="s">
        <v>661</v>
      </c>
      <c r="K19" s="192" t="s">
        <v>662</v>
      </c>
      <c r="L19" s="192" t="s">
        <v>663</v>
      </c>
      <c r="M19" s="755"/>
      <c r="N19" s="192" t="s">
        <v>664</v>
      </c>
      <c r="O19" s="728"/>
      <c r="P19" s="856"/>
    </row>
    <row r="20" spans="1:18" ht="84" customHeight="1" x14ac:dyDescent="0.3">
      <c r="A20" s="846"/>
      <c r="B20" s="777"/>
      <c r="C20" s="732"/>
      <c r="D20" s="732"/>
      <c r="E20" s="732"/>
      <c r="F20" s="214" t="str">
        <f>'T11. OBJETIVOS, POLITICAS, META'!F24</f>
        <v>Ejecutar al menos 8 eventos que promuevan el rescate y conservación del patrimonio cultural, hasta finalizar el año 2027.</v>
      </c>
      <c r="G20" s="732"/>
      <c r="H20" s="248">
        <v>29600</v>
      </c>
      <c r="I20" s="733" t="s">
        <v>427</v>
      </c>
      <c r="J20" s="733" t="s">
        <v>665</v>
      </c>
      <c r="K20" s="733" t="s">
        <v>666</v>
      </c>
      <c r="L20" s="733" t="s">
        <v>667</v>
      </c>
      <c r="M20" s="755"/>
      <c r="N20" s="733" t="s">
        <v>669</v>
      </c>
      <c r="O20" s="728"/>
      <c r="P20" s="856"/>
    </row>
    <row r="21" spans="1:18" ht="78" customHeight="1" x14ac:dyDescent="0.3">
      <c r="A21" s="846"/>
      <c r="B21" s="778"/>
      <c r="C21" s="732"/>
      <c r="D21" s="732"/>
      <c r="E21" s="210" t="s">
        <v>571</v>
      </c>
      <c r="F21" s="214" t="str">
        <f>'T11. OBJETIVOS, POLITICAS, META'!F25</f>
        <v>Implementar, 6 simbolos patrios de identidad cantonal y parroquial, hasta el año 2027.</v>
      </c>
      <c r="G21" s="732"/>
      <c r="H21" s="248">
        <v>6000</v>
      </c>
      <c r="I21" s="755"/>
      <c r="J21" s="755"/>
      <c r="K21" s="734"/>
      <c r="L21" s="755"/>
      <c r="M21" s="755"/>
      <c r="N21" s="755"/>
      <c r="O21" s="728"/>
      <c r="P21" s="856"/>
    </row>
    <row r="22" spans="1:18" ht="97.8" customHeight="1" x14ac:dyDescent="0.3">
      <c r="A22" s="846"/>
      <c r="B22" s="776" t="s">
        <v>290</v>
      </c>
      <c r="C22" s="214" t="s">
        <v>415</v>
      </c>
      <c r="D22" s="192" t="str">
        <f>'T9. OBJETIVOS DE DESARROLLO'!C22</f>
        <v>Competencia de GAD Parroquial     (Art. 65 literal b) y h) del COOTAD)</v>
      </c>
      <c r="E22" s="192" t="s">
        <v>722</v>
      </c>
      <c r="F22" s="214" t="str">
        <f>'T11. OBJETIVOS, POLITICAS, META'!F26</f>
        <v>Adecuar, al menos 7 espacios públicos  de la parroquia, hasta el año 2027.</v>
      </c>
      <c r="G22" s="192" t="s">
        <v>719</v>
      </c>
      <c r="H22" s="248">
        <v>100000</v>
      </c>
      <c r="I22" s="192" t="s">
        <v>429</v>
      </c>
      <c r="J22" s="734"/>
      <c r="K22" s="192" t="s">
        <v>670</v>
      </c>
      <c r="L22" s="755" t="s">
        <v>674</v>
      </c>
      <c r="M22" s="755"/>
      <c r="N22" s="733" t="s">
        <v>671</v>
      </c>
      <c r="O22" s="728"/>
      <c r="P22" s="856"/>
      <c r="R22" s="854"/>
    </row>
    <row r="23" spans="1:18" ht="65.400000000000006" customHeight="1" x14ac:dyDescent="0.3">
      <c r="A23" s="846"/>
      <c r="B23" s="778"/>
      <c r="C23" s="192" t="s">
        <v>411</v>
      </c>
      <c r="D23" s="733" t="s">
        <v>203</v>
      </c>
      <c r="E23" s="733" t="s">
        <v>386</v>
      </c>
      <c r="F23" s="192" t="s">
        <v>591</v>
      </c>
      <c r="G23" s="214" t="s">
        <v>726</v>
      </c>
      <c r="H23" s="248">
        <v>3000</v>
      </c>
      <c r="I23" s="192" t="s">
        <v>427</v>
      </c>
      <c r="J23" s="733" t="s">
        <v>672</v>
      </c>
      <c r="K23" s="733" t="s">
        <v>673</v>
      </c>
      <c r="L23" s="755"/>
      <c r="M23" s="755"/>
      <c r="N23" s="755"/>
      <c r="O23" s="728"/>
      <c r="P23" s="856"/>
      <c r="R23" s="854"/>
    </row>
    <row r="24" spans="1:18" ht="61.2" customHeight="1" x14ac:dyDescent="0.3">
      <c r="A24" s="846"/>
      <c r="B24" s="292"/>
      <c r="C24" s="192"/>
      <c r="D24" s="734"/>
      <c r="E24" s="734"/>
      <c r="F24" s="204" t="str">
        <f>'T11. OBJETIVOS, POLITICAS, META'!F29</f>
        <v>Adquirir, al menos 3 implementos de seguridad, hasta el año 2027</v>
      </c>
      <c r="G24" s="214" t="s">
        <v>739</v>
      </c>
      <c r="H24" s="364">
        <v>3000</v>
      </c>
      <c r="I24" s="192" t="s">
        <v>427</v>
      </c>
      <c r="J24" s="734"/>
      <c r="K24" s="734"/>
      <c r="L24" s="734"/>
      <c r="M24" s="755"/>
      <c r="N24" s="734"/>
      <c r="O24" s="728"/>
      <c r="P24" s="856"/>
      <c r="R24" s="294"/>
    </row>
    <row r="25" spans="1:18" ht="158.4" customHeight="1" x14ac:dyDescent="0.3">
      <c r="A25" s="846"/>
      <c r="B25" s="293" t="s">
        <v>291</v>
      </c>
      <c r="C25" s="192" t="s">
        <v>492</v>
      </c>
      <c r="D25" s="204" t="str">
        <f>'T9. OBJETIVOS DE DESARROLLO'!C26</f>
        <v>Competencia de GAD Municipal (Art. 55 literal g) y h) del COOTAD)            Competencia de GAD Parroquial     (Art. 65 literal b) del COOTAD)</v>
      </c>
      <c r="E25" s="192" t="s">
        <v>492</v>
      </c>
      <c r="F25" s="204" t="s">
        <v>713</v>
      </c>
      <c r="G25" s="192" t="s">
        <v>425</v>
      </c>
      <c r="H25" s="286">
        <v>18000</v>
      </c>
      <c r="I25" s="733" t="s">
        <v>427</v>
      </c>
      <c r="J25" s="204" t="s">
        <v>675</v>
      </c>
      <c r="K25" s="204" t="s">
        <v>676</v>
      </c>
      <c r="L25" s="204" t="s">
        <v>663</v>
      </c>
      <c r="M25" s="755"/>
      <c r="N25" s="204" t="s">
        <v>677</v>
      </c>
      <c r="O25" s="728"/>
      <c r="P25" s="856"/>
    </row>
    <row r="26" spans="1:18" ht="106.2" customHeight="1" x14ac:dyDescent="0.3">
      <c r="A26" s="846"/>
      <c r="B26" s="249" t="s">
        <v>292</v>
      </c>
      <c r="C26" s="192" t="s">
        <v>390</v>
      </c>
      <c r="D26" s="192" t="s">
        <v>186</v>
      </c>
      <c r="E26" s="192" t="s">
        <v>743</v>
      </c>
      <c r="F26" s="192" t="s">
        <v>592</v>
      </c>
      <c r="G26" s="192" t="s">
        <v>420</v>
      </c>
      <c r="H26" s="248">
        <v>5000</v>
      </c>
      <c r="I26" s="734"/>
      <c r="J26" s="192" t="s">
        <v>678</v>
      </c>
      <c r="K26" s="192" t="s">
        <v>679</v>
      </c>
      <c r="L26" s="192" t="s">
        <v>680</v>
      </c>
      <c r="M26" s="734"/>
      <c r="N26" s="192" t="s">
        <v>681</v>
      </c>
      <c r="O26" s="728"/>
      <c r="P26" s="856"/>
    </row>
    <row r="27" spans="1:18" ht="183" customHeight="1" thickBot="1" x14ac:dyDescent="0.35">
      <c r="A27" s="848"/>
      <c r="B27" s="250" t="s">
        <v>293</v>
      </c>
      <c r="C27" s="251" t="s">
        <v>393</v>
      </c>
      <c r="D27" s="193" t="s">
        <v>211</v>
      </c>
      <c r="E27" s="296" t="s">
        <v>393</v>
      </c>
      <c r="F27" s="251" t="s">
        <v>395</v>
      </c>
      <c r="G27" s="192" t="s">
        <v>419</v>
      </c>
      <c r="H27" s="252">
        <v>1500</v>
      </c>
      <c r="I27" s="251" t="s">
        <v>427</v>
      </c>
      <c r="J27" s="251" t="s">
        <v>682</v>
      </c>
      <c r="K27" s="251" t="s">
        <v>683</v>
      </c>
      <c r="L27" s="251" t="s">
        <v>684</v>
      </c>
      <c r="M27" s="251" t="s">
        <v>685</v>
      </c>
      <c r="N27" s="251" t="s">
        <v>686</v>
      </c>
      <c r="O27" s="801"/>
      <c r="P27" s="857"/>
    </row>
    <row r="28" spans="1:18" ht="84" customHeight="1" x14ac:dyDescent="0.3">
      <c r="A28" s="841" t="s">
        <v>106</v>
      </c>
      <c r="B28" s="852" t="s">
        <v>294</v>
      </c>
      <c r="C28" s="779" t="s">
        <v>396</v>
      </c>
      <c r="D28" s="792" t="s">
        <v>219</v>
      </c>
      <c r="E28" s="779" t="s">
        <v>397</v>
      </c>
      <c r="F28" s="295" t="str">
        <f>'T11. OBJETIVOS, POLITICAS, META'!F33</f>
        <v>Realizar, al menos 8 capacitaciones a los agricultores, hasta el año 2027.</v>
      </c>
      <c r="G28" s="861" t="s">
        <v>422</v>
      </c>
      <c r="H28" s="255">
        <v>4000</v>
      </c>
      <c r="I28" s="254" t="s">
        <v>427</v>
      </c>
      <c r="J28" s="779" t="s">
        <v>687</v>
      </c>
      <c r="K28" s="779" t="s">
        <v>688</v>
      </c>
      <c r="L28" s="779" t="s">
        <v>689</v>
      </c>
      <c r="M28" s="779" t="s">
        <v>690</v>
      </c>
      <c r="N28" s="779" t="s">
        <v>691</v>
      </c>
      <c r="O28" s="796">
        <f>H28+H29+H30+H31</f>
        <v>53000</v>
      </c>
      <c r="P28" s="798">
        <f>(O28*P38)/O38</f>
        <v>8.8201031785654846E-2</v>
      </c>
    </row>
    <row r="29" spans="1:18" ht="110.4" customHeight="1" x14ac:dyDescent="0.3">
      <c r="A29" s="842"/>
      <c r="B29" s="853"/>
      <c r="C29" s="738"/>
      <c r="D29" s="710"/>
      <c r="E29" s="738"/>
      <c r="F29" s="195" t="str">
        <f>'T11. OBJETIVOS, POLITICAS, META'!F34</f>
        <v>Implementar al menos 1 máquinaria de apoyo al sector agricola, hasta el año 2027.</v>
      </c>
      <c r="G29" s="740"/>
      <c r="H29" s="256">
        <v>10000</v>
      </c>
      <c r="I29" s="739" t="s">
        <v>432</v>
      </c>
      <c r="J29" s="738"/>
      <c r="K29" s="738"/>
      <c r="L29" s="738"/>
      <c r="M29" s="738"/>
      <c r="N29" s="738"/>
      <c r="O29" s="797"/>
      <c r="P29" s="799"/>
    </row>
    <row r="30" spans="1:18" ht="165" customHeight="1" x14ac:dyDescent="0.3">
      <c r="A30" s="842"/>
      <c r="B30" s="257" t="s">
        <v>295</v>
      </c>
      <c r="C30" s="738"/>
      <c r="D30" s="194" t="s">
        <v>113</v>
      </c>
      <c r="E30" s="738"/>
      <c r="F30" s="195" t="str">
        <f>'T11. OBJETIVOS, POLITICAS, META'!F35</f>
        <v>Desarrollar, al menos 2 actividades anuales de autoconsumo (huertos familiares, crianza de animales domésticos), hasta el año 2027,</v>
      </c>
      <c r="G30" s="780"/>
      <c r="H30" s="256">
        <v>24000</v>
      </c>
      <c r="I30" s="780"/>
      <c r="J30" s="738"/>
      <c r="K30" s="195" t="s">
        <v>439</v>
      </c>
      <c r="L30" s="195" t="s">
        <v>440</v>
      </c>
      <c r="M30" s="738"/>
      <c r="N30" s="195" t="s">
        <v>692</v>
      </c>
      <c r="O30" s="797"/>
      <c r="P30" s="799"/>
    </row>
    <row r="31" spans="1:18" ht="129.6" customHeight="1" thickBot="1" x14ac:dyDescent="0.35">
      <c r="A31" s="842"/>
      <c r="B31" s="258" t="s">
        <v>296</v>
      </c>
      <c r="C31" s="216" t="s">
        <v>399</v>
      </c>
      <c r="D31" s="209" t="s">
        <v>219</v>
      </c>
      <c r="E31" s="739"/>
      <c r="F31" s="216" t="s">
        <v>406</v>
      </c>
      <c r="G31" s="216" t="s">
        <v>423</v>
      </c>
      <c r="H31" s="327">
        <v>15000</v>
      </c>
      <c r="I31" s="216" t="s">
        <v>427</v>
      </c>
      <c r="J31" s="739"/>
      <c r="K31" s="216" t="s">
        <v>437</v>
      </c>
      <c r="L31" s="216" t="s">
        <v>438</v>
      </c>
      <c r="M31" s="739"/>
      <c r="N31" s="216" t="s">
        <v>693</v>
      </c>
      <c r="O31" s="736"/>
      <c r="P31" s="799"/>
    </row>
    <row r="32" spans="1:18" ht="79.2" customHeight="1" x14ac:dyDescent="0.3">
      <c r="A32" s="858" t="s">
        <v>412</v>
      </c>
      <c r="B32" s="793" t="s">
        <v>297</v>
      </c>
      <c r="C32" s="793" t="s">
        <v>401</v>
      </c>
      <c r="D32" s="802" t="str">
        <f>'T2. SISTEMATIZACIÓN POTENCIALID'!E21</f>
        <v>Competencia de GAD Parroquial     (Articulo 65 d) del COOTAD)</v>
      </c>
      <c r="E32" s="803" t="s">
        <v>402</v>
      </c>
      <c r="F32" s="196" t="str">
        <f>'T11. OBJETIVOS, POLITICAS, META'!F38</f>
        <v>Lograr la ejecución anual del 100% del presupuesto participativo, que le corresponde a la parroquia, hasta el año 2027.</v>
      </c>
      <c r="G32" s="772" t="s">
        <v>424</v>
      </c>
      <c r="H32" s="259">
        <v>1500</v>
      </c>
      <c r="I32" s="772" t="s">
        <v>427</v>
      </c>
      <c r="J32" s="772" t="s">
        <v>694</v>
      </c>
      <c r="K32" s="196" t="s">
        <v>433</v>
      </c>
      <c r="L32" s="772" t="s">
        <v>435</v>
      </c>
      <c r="M32" s="772" t="s">
        <v>685</v>
      </c>
      <c r="N32" s="772" t="s">
        <v>695</v>
      </c>
      <c r="O32" s="784">
        <f>H32+H34+H36+H37+H33+H35</f>
        <v>128600</v>
      </c>
      <c r="P32" s="781">
        <f>(P38*O32)/O38</f>
        <v>0.21401231486104177</v>
      </c>
    </row>
    <row r="33" spans="1:16" ht="67.8" customHeight="1" x14ac:dyDescent="0.3">
      <c r="A33" s="859"/>
      <c r="B33" s="794"/>
      <c r="C33" s="794"/>
      <c r="D33" s="712"/>
      <c r="E33" s="804"/>
      <c r="F33" s="217" t="str">
        <f>'T11. OBJETIVOS, POLITICAS, META'!F39</f>
        <v>Realizar al menos 1 reunión anual de sociacilización y rendición de cuentas, hasta el año 2027.</v>
      </c>
      <c r="G33" s="744"/>
      <c r="H33" s="260">
        <v>800</v>
      </c>
      <c r="I33" s="744"/>
      <c r="J33" s="744"/>
      <c r="K33" s="743" t="s">
        <v>434</v>
      </c>
      <c r="L33" s="744"/>
      <c r="M33" s="744"/>
      <c r="N33" s="744"/>
      <c r="O33" s="785"/>
      <c r="P33" s="782"/>
    </row>
    <row r="34" spans="1:16" ht="85.8" customHeight="1" x14ac:dyDescent="0.3">
      <c r="A34" s="859"/>
      <c r="B34" s="794"/>
      <c r="C34" s="794"/>
      <c r="D34" s="713"/>
      <c r="E34" s="804"/>
      <c r="F34" s="217" t="str">
        <f>'T11. OBJETIVOS, POLITICAS, META'!F40</f>
        <v>Lograr en al menos un 75% la elaboración de un paquete de proyectos de desarrollo parroquial, hasta el año 2027.</v>
      </c>
      <c r="G34" s="744"/>
      <c r="H34" s="261">
        <v>20000</v>
      </c>
      <c r="I34" s="744"/>
      <c r="J34" s="744"/>
      <c r="K34" s="744"/>
      <c r="L34" s="745"/>
      <c r="M34" s="744"/>
      <c r="N34" s="745"/>
      <c r="O34" s="785"/>
      <c r="P34" s="782"/>
    </row>
    <row r="35" spans="1:16" ht="38.4" customHeight="1" x14ac:dyDescent="0.3">
      <c r="A35" s="859"/>
      <c r="B35" s="794"/>
      <c r="C35" s="794"/>
      <c r="D35" s="284"/>
      <c r="E35" s="804"/>
      <c r="F35" s="217" t="str">
        <f>'T11. OBJETIVOS, POLITICAS, META'!F41</f>
        <v>Adquirir, al menos 2 muebles de oficna hasta el año 2024.</v>
      </c>
      <c r="G35" s="744"/>
      <c r="H35" s="262">
        <v>2000</v>
      </c>
      <c r="I35" s="744"/>
      <c r="J35" s="744"/>
      <c r="K35" s="744"/>
      <c r="L35" s="743" t="s">
        <v>436</v>
      </c>
      <c r="M35" s="744"/>
      <c r="N35" s="743" t="s">
        <v>697</v>
      </c>
      <c r="O35" s="785"/>
      <c r="P35" s="782"/>
    </row>
    <row r="36" spans="1:16" ht="36.6" customHeight="1" x14ac:dyDescent="0.3">
      <c r="A36" s="859"/>
      <c r="B36" s="794"/>
      <c r="C36" s="794"/>
      <c r="D36" s="711" t="str">
        <f>'T9. OBJETIVOS DE DESARROLLO'!C38</f>
        <v xml:space="preserve">Competencia de GAD Parroquial (Artículo 65 b) del COOTAD)  </v>
      </c>
      <c r="E36" s="804"/>
      <c r="F36" s="217" t="str">
        <f>'T11. OBJETIVOS, POLITICAS, META'!F42</f>
        <v>Adquirir, al menos 1 equipo de oficna hasta el año 2024.</v>
      </c>
      <c r="G36" s="744"/>
      <c r="H36" s="262">
        <v>4300</v>
      </c>
      <c r="I36" s="744"/>
      <c r="J36" s="744"/>
      <c r="K36" s="744"/>
      <c r="L36" s="744"/>
      <c r="M36" s="744"/>
      <c r="N36" s="744"/>
      <c r="O36" s="785"/>
      <c r="P36" s="782"/>
    </row>
    <row r="37" spans="1:16" ht="57" customHeight="1" thickBot="1" x14ac:dyDescent="0.35">
      <c r="A37" s="860"/>
      <c r="B37" s="795"/>
      <c r="C37" s="795"/>
      <c r="D37" s="773"/>
      <c r="E37" s="805"/>
      <c r="F37" s="263" t="str">
        <f>'T11. OBJETIVOS, POLITICAS, META'!F43</f>
        <v>Construir el 100% de la segunda planta de la casa parroquial, hasta el 2027.</v>
      </c>
      <c r="G37" s="774"/>
      <c r="H37" s="264">
        <v>100000</v>
      </c>
      <c r="I37" s="774"/>
      <c r="J37" s="774"/>
      <c r="K37" s="774"/>
      <c r="L37" s="774"/>
      <c r="M37" s="774"/>
      <c r="N37" s="774"/>
      <c r="O37" s="786"/>
      <c r="P37" s="783"/>
    </row>
    <row r="38" spans="1:16" ht="21.6" customHeight="1" x14ac:dyDescent="0.3">
      <c r="H38" s="265">
        <f>SUM(H5:H37)</f>
        <v>600900</v>
      </c>
      <c r="O38" s="266">
        <f>SUM(O5:O37)</f>
        <v>600900</v>
      </c>
      <c r="P38" s="267">
        <v>1</v>
      </c>
    </row>
    <row r="39" spans="1:16" x14ac:dyDescent="0.3">
      <c r="H39" s="268"/>
    </row>
    <row r="40" spans="1:16" x14ac:dyDescent="0.3">
      <c r="H40" s="268"/>
    </row>
    <row r="41" spans="1:16" x14ac:dyDescent="0.3">
      <c r="H41" s="268"/>
    </row>
    <row r="42" spans="1:16" x14ac:dyDescent="0.3">
      <c r="H42" s="268"/>
    </row>
    <row r="43" spans="1:16" x14ac:dyDescent="0.3">
      <c r="H43" s="268"/>
    </row>
    <row r="44" spans="1:16" x14ac:dyDescent="0.3">
      <c r="H44" s="268"/>
    </row>
    <row r="45" spans="1:16" x14ac:dyDescent="0.3">
      <c r="H45" s="268"/>
    </row>
    <row r="46" spans="1:16" x14ac:dyDescent="0.3">
      <c r="H46" s="268"/>
    </row>
    <row r="47" spans="1:16" x14ac:dyDescent="0.3">
      <c r="H47" s="268"/>
    </row>
    <row r="48" spans="1:16" x14ac:dyDescent="0.3">
      <c r="H48" s="268"/>
    </row>
    <row r="49" spans="8:8" x14ac:dyDescent="0.3">
      <c r="H49" s="268"/>
    </row>
    <row r="50" spans="8:8" x14ac:dyDescent="0.3">
      <c r="H50" s="268"/>
    </row>
    <row r="51" spans="8:8" x14ac:dyDescent="0.3">
      <c r="H51" s="268"/>
    </row>
    <row r="52" spans="8:8" x14ac:dyDescent="0.3">
      <c r="H52" s="268"/>
    </row>
    <row r="53" spans="8:8" x14ac:dyDescent="0.3">
      <c r="H53" s="268"/>
    </row>
    <row r="54" spans="8:8" x14ac:dyDescent="0.3">
      <c r="H54" s="268"/>
    </row>
    <row r="55" spans="8:8" x14ac:dyDescent="0.3">
      <c r="H55" s="268"/>
    </row>
    <row r="56" spans="8:8" x14ac:dyDescent="0.3">
      <c r="H56" s="268"/>
    </row>
    <row r="57" spans="8:8" x14ac:dyDescent="0.3">
      <c r="H57" s="268"/>
    </row>
    <row r="58" spans="8:8" x14ac:dyDescent="0.3">
      <c r="H58" s="268"/>
    </row>
    <row r="59" spans="8:8" x14ac:dyDescent="0.3">
      <c r="H59" s="268"/>
    </row>
    <row r="60" spans="8:8" x14ac:dyDescent="0.3">
      <c r="H60" s="268"/>
    </row>
    <row r="61" spans="8:8" x14ac:dyDescent="0.3">
      <c r="H61" s="268"/>
    </row>
    <row r="62" spans="8:8" x14ac:dyDescent="0.3">
      <c r="H62" s="268"/>
    </row>
    <row r="63" spans="8:8" x14ac:dyDescent="0.3">
      <c r="H63" s="268"/>
    </row>
    <row r="64" spans="8:8" x14ac:dyDescent="0.3">
      <c r="H64" s="268"/>
    </row>
    <row r="65" spans="8:8" x14ac:dyDescent="0.3">
      <c r="H65" s="268"/>
    </row>
    <row r="66" spans="8:8" x14ac:dyDescent="0.3">
      <c r="H66" s="268"/>
    </row>
    <row r="67" spans="8:8" x14ac:dyDescent="0.3">
      <c r="H67" s="268"/>
    </row>
    <row r="68" spans="8:8" x14ac:dyDescent="0.3">
      <c r="H68" s="268"/>
    </row>
    <row r="69" spans="8:8" x14ac:dyDescent="0.3">
      <c r="H69" s="268"/>
    </row>
    <row r="70" spans="8:8" x14ac:dyDescent="0.3">
      <c r="H70" s="268"/>
    </row>
    <row r="71" spans="8:8" x14ac:dyDescent="0.3">
      <c r="H71" s="268"/>
    </row>
    <row r="72" spans="8:8" x14ac:dyDescent="0.3">
      <c r="H72" s="268"/>
    </row>
    <row r="73" spans="8:8" x14ac:dyDescent="0.3">
      <c r="H73" s="268"/>
    </row>
    <row r="74" spans="8:8" x14ac:dyDescent="0.3">
      <c r="H74" s="268"/>
    </row>
    <row r="75" spans="8:8" x14ac:dyDescent="0.3">
      <c r="H75" s="268"/>
    </row>
    <row r="76" spans="8:8" x14ac:dyDescent="0.3">
      <c r="H76" s="268"/>
    </row>
    <row r="77" spans="8:8" x14ac:dyDescent="0.3">
      <c r="H77" s="268"/>
    </row>
    <row r="78" spans="8:8" x14ac:dyDescent="0.3">
      <c r="H78" s="268"/>
    </row>
    <row r="79" spans="8:8" x14ac:dyDescent="0.3">
      <c r="H79" s="268"/>
    </row>
    <row r="80" spans="8:8" x14ac:dyDescent="0.3">
      <c r="H80" s="268"/>
    </row>
    <row r="81" spans="8:8" x14ac:dyDescent="0.3">
      <c r="H81" s="268"/>
    </row>
    <row r="82" spans="8:8" x14ac:dyDescent="0.3">
      <c r="H82" s="268"/>
    </row>
    <row r="83" spans="8:8" x14ac:dyDescent="0.3">
      <c r="H83" s="268"/>
    </row>
    <row r="84" spans="8:8" x14ac:dyDescent="0.3">
      <c r="H84" s="268"/>
    </row>
    <row r="85" spans="8:8" x14ac:dyDescent="0.3">
      <c r="H85" s="268"/>
    </row>
    <row r="86" spans="8:8" x14ac:dyDescent="0.3">
      <c r="H86" s="268"/>
    </row>
    <row r="87" spans="8:8" x14ac:dyDescent="0.3">
      <c r="H87" s="268"/>
    </row>
    <row r="88" spans="8:8" x14ac:dyDescent="0.3">
      <c r="H88" s="268"/>
    </row>
    <row r="89" spans="8:8" x14ac:dyDescent="0.3">
      <c r="H89" s="268"/>
    </row>
    <row r="90" spans="8:8" x14ac:dyDescent="0.3">
      <c r="H90" s="268"/>
    </row>
    <row r="91" spans="8:8" x14ac:dyDescent="0.3">
      <c r="H91" s="268"/>
    </row>
    <row r="92" spans="8:8" x14ac:dyDescent="0.3">
      <c r="H92" s="268"/>
    </row>
    <row r="93" spans="8:8" x14ac:dyDescent="0.3">
      <c r="H93" s="268"/>
    </row>
    <row r="94" spans="8:8" x14ac:dyDescent="0.3">
      <c r="H94" s="268"/>
    </row>
    <row r="95" spans="8:8" x14ac:dyDescent="0.3">
      <c r="H95" s="268"/>
    </row>
    <row r="96" spans="8:8" x14ac:dyDescent="0.3">
      <c r="H96" s="268"/>
    </row>
    <row r="97" spans="8:8" x14ac:dyDescent="0.3">
      <c r="H97" s="268"/>
    </row>
    <row r="98" spans="8:8" x14ac:dyDescent="0.3">
      <c r="H98" s="268"/>
    </row>
    <row r="99" spans="8:8" x14ac:dyDescent="0.3">
      <c r="H99" s="268"/>
    </row>
    <row r="100" spans="8:8" x14ac:dyDescent="0.3">
      <c r="H100" s="268"/>
    </row>
    <row r="101" spans="8:8" x14ac:dyDescent="0.3">
      <c r="H101" s="268"/>
    </row>
    <row r="102" spans="8:8" x14ac:dyDescent="0.3">
      <c r="H102" s="268"/>
    </row>
    <row r="103" spans="8:8" x14ac:dyDescent="0.3">
      <c r="H103" s="268"/>
    </row>
    <row r="104" spans="8:8" x14ac:dyDescent="0.3">
      <c r="H104" s="268"/>
    </row>
    <row r="105" spans="8:8" x14ac:dyDescent="0.3">
      <c r="H105" s="268"/>
    </row>
    <row r="106" spans="8:8" x14ac:dyDescent="0.3">
      <c r="H106" s="268"/>
    </row>
    <row r="107" spans="8:8" x14ac:dyDescent="0.3">
      <c r="H107" s="268"/>
    </row>
    <row r="108" spans="8:8" x14ac:dyDescent="0.3">
      <c r="H108" s="268"/>
    </row>
    <row r="109" spans="8:8" x14ac:dyDescent="0.3">
      <c r="H109" s="268"/>
    </row>
    <row r="110" spans="8:8" x14ac:dyDescent="0.3">
      <c r="H110" s="268"/>
    </row>
    <row r="111" spans="8:8" x14ac:dyDescent="0.3">
      <c r="H111" s="268"/>
    </row>
    <row r="112" spans="8:8" x14ac:dyDescent="0.3">
      <c r="H112" s="268"/>
    </row>
    <row r="113" spans="8:8" x14ac:dyDescent="0.3">
      <c r="H113" s="268"/>
    </row>
    <row r="114" spans="8:8" x14ac:dyDescent="0.3">
      <c r="H114" s="268"/>
    </row>
    <row r="115" spans="8:8" x14ac:dyDescent="0.3">
      <c r="H115" s="268"/>
    </row>
    <row r="116" spans="8:8" x14ac:dyDescent="0.3">
      <c r="H116" s="268"/>
    </row>
    <row r="117" spans="8:8" x14ac:dyDescent="0.3">
      <c r="H117" s="268"/>
    </row>
    <row r="118" spans="8:8" x14ac:dyDescent="0.3">
      <c r="H118" s="268"/>
    </row>
    <row r="119" spans="8:8" x14ac:dyDescent="0.3">
      <c r="H119" s="268"/>
    </row>
    <row r="120" spans="8:8" x14ac:dyDescent="0.3">
      <c r="H120" s="268"/>
    </row>
    <row r="121" spans="8:8" x14ac:dyDescent="0.3">
      <c r="H121" s="268"/>
    </row>
    <row r="122" spans="8:8" x14ac:dyDescent="0.3">
      <c r="H122" s="268"/>
    </row>
    <row r="123" spans="8:8" x14ac:dyDescent="0.3">
      <c r="H123" s="268"/>
    </row>
    <row r="124" spans="8:8" x14ac:dyDescent="0.3">
      <c r="H124" s="268"/>
    </row>
    <row r="125" spans="8:8" x14ac:dyDescent="0.3">
      <c r="H125" s="268"/>
    </row>
    <row r="126" spans="8:8" x14ac:dyDescent="0.3">
      <c r="H126" s="268"/>
    </row>
    <row r="127" spans="8:8" x14ac:dyDescent="0.3">
      <c r="H127" s="268"/>
    </row>
    <row r="128" spans="8:8" x14ac:dyDescent="0.3">
      <c r="H128" s="268"/>
    </row>
    <row r="129" spans="8:8" x14ac:dyDescent="0.3">
      <c r="H129" s="268"/>
    </row>
    <row r="130" spans="8:8" x14ac:dyDescent="0.3">
      <c r="H130" s="268"/>
    </row>
    <row r="131" spans="8:8" x14ac:dyDescent="0.3">
      <c r="H131" s="268"/>
    </row>
    <row r="132" spans="8:8" x14ac:dyDescent="0.3">
      <c r="H132" s="268"/>
    </row>
    <row r="133" spans="8:8" x14ac:dyDescent="0.3">
      <c r="H133" s="268"/>
    </row>
    <row r="134" spans="8:8" x14ac:dyDescent="0.3">
      <c r="H134" s="268"/>
    </row>
    <row r="135" spans="8:8" x14ac:dyDescent="0.3">
      <c r="H135" s="268"/>
    </row>
    <row r="136" spans="8:8" x14ac:dyDescent="0.3">
      <c r="H136" s="268"/>
    </row>
    <row r="137" spans="8:8" x14ac:dyDescent="0.3">
      <c r="H137" s="268"/>
    </row>
    <row r="138" spans="8:8" x14ac:dyDescent="0.3">
      <c r="H138" s="268"/>
    </row>
    <row r="139" spans="8:8" x14ac:dyDescent="0.3">
      <c r="H139" s="268"/>
    </row>
    <row r="140" spans="8:8" x14ac:dyDescent="0.3">
      <c r="H140" s="268"/>
    </row>
    <row r="141" spans="8:8" x14ac:dyDescent="0.3">
      <c r="H141" s="268"/>
    </row>
    <row r="142" spans="8:8" x14ac:dyDescent="0.3">
      <c r="H142" s="268"/>
    </row>
    <row r="143" spans="8:8" x14ac:dyDescent="0.3">
      <c r="H143" s="268"/>
    </row>
    <row r="144" spans="8:8" x14ac:dyDescent="0.3">
      <c r="H144" s="268"/>
    </row>
    <row r="145" spans="8:8" x14ac:dyDescent="0.3">
      <c r="H145" s="268"/>
    </row>
    <row r="146" spans="8:8" x14ac:dyDescent="0.3">
      <c r="H146" s="268"/>
    </row>
    <row r="147" spans="8:8" x14ac:dyDescent="0.3">
      <c r="H147" s="268"/>
    </row>
    <row r="148" spans="8:8" x14ac:dyDescent="0.3">
      <c r="H148" s="268"/>
    </row>
    <row r="149" spans="8:8" x14ac:dyDescent="0.3">
      <c r="H149" s="268"/>
    </row>
    <row r="150" spans="8:8" x14ac:dyDescent="0.3">
      <c r="H150" s="268"/>
    </row>
    <row r="151" spans="8:8" x14ac:dyDescent="0.3">
      <c r="H151" s="268"/>
    </row>
    <row r="152" spans="8:8" x14ac:dyDescent="0.3">
      <c r="H152" s="268"/>
    </row>
    <row r="153" spans="8:8" x14ac:dyDescent="0.3">
      <c r="H153" s="268"/>
    </row>
    <row r="154" spans="8:8" x14ac:dyDescent="0.3">
      <c r="H154" s="268"/>
    </row>
    <row r="155" spans="8:8" x14ac:dyDescent="0.3">
      <c r="H155" s="268"/>
    </row>
    <row r="156" spans="8:8" x14ac:dyDescent="0.3">
      <c r="H156" s="268"/>
    </row>
    <row r="157" spans="8:8" x14ac:dyDescent="0.3">
      <c r="H157" s="268"/>
    </row>
    <row r="158" spans="8:8" x14ac:dyDescent="0.3">
      <c r="H158" s="268"/>
    </row>
    <row r="159" spans="8:8" x14ac:dyDescent="0.3">
      <c r="H159" s="268"/>
    </row>
    <row r="160" spans="8:8" x14ac:dyDescent="0.3">
      <c r="H160" s="268"/>
    </row>
    <row r="161" spans="8:8" x14ac:dyDescent="0.3">
      <c r="H161" s="268"/>
    </row>
    <row r="162" spans="8:8" x14ac:dyDescent="0.3">
      <c r="H162" s="268"/>
    </row>
    <row r="163" spans="8:8" x14ac:dyDescent="0.3">
      <c r="H163" s="268"/>
    </row>
    <row r="164" spans="8:8" x14ac:dyDescent="0.3">
      <c r="H164" s="268"/>
    </row>
    <row r="165" spans="8:8" x14ac:dyDescent="0.3">
      <c r="H165" s="268"/>
    </row>
    <row r="166" spans="8:8" x14ac:dyDescent="0.3">
      <c r="H166" s="268"/>
    </row>
    <row r="167" spans="8:8" x14ac:dyDescent="0.3">
      <c r="H167" s="268"/>
    </row>
    <row r="168" spans="8:8" x14ac:dyDescent="0.3">
      <c r="H168" s="268"/>
    </row>
    <row r="169" spans="8:8" x14ac:dyDescent="0.3">
      <c r="H169" s="268"/>
    </row>
    <row r="170" spans="8:8" x14ac:dyDescent="0.3">
      <c r="H170" s="268"/>
    </row>
    <row r="171" spans="8:8" x14ac:dyDescent="0.3">
      <c r="H171" s="268"/>
    </row>
    <row r="172" spans="8:8" x14ac:dyDescent="0.3">
      <c r="H172" s="268"/>
    </row>
    <row r="173" spans="8:8" x14ac:dyDescent="0.3">
      <c r="H173" s="268"/>
    </row>
    <row r="174" spans="8:8" x14ac:dyDescent="0.3">
      <c r="H174" s="268"/>
    </row>
    <row r="175" spans="8:8" x14ac:dyDescent="0.3">
      <c r="H175" s="268"/>
    </row>
    <row r="176" spans="8:8" x14ac:dyDescent="0.3">
      <c r="H176" s="268"/>
    </row>
    <row r="177" spans="8:8" x14ac:dyDescent="0.3">
      <c r="H177" s="268"/>
    </row>
    <row r="178" spans="8:8" x14ac:dyDescent="0.3">
      <c r="H178" s="268"/>
    </row>
    <row r="179" spans="8:8" x14ac:dyDescent="0.3">
      <c r="H179" s="268"/>
    </row>
    <row r="180" spans="8:8" x14ac:dyDescent="0.3">
      <c r="H180" s="268"/>
    </row>
  </sheetData>
  <mergeCells count="110">
    <mergeCell ref="A32:A37"/>
    <mergeCell ref="B32:B37"/>
    <mergeCell ref="G28:G30"/>
    <mergeCell ref="J32:J37"/>
    <mergeCell ref="I32:I37"/>
    <mergeCell ref="G32:G37"/>
    <mergeCell ref="E28:E31"/>
    <mergeCell ref="J17:J18"/>
    <mergeCell ref="E11:E16"/>
    <mergeCell ref="I20:I21"/>
    <mergeCell ref="J20:J22"/>
    <mergeCell ref="E17:E18"/>
    <mergeCell ref="A5:A6"/>
    <mergeCell ref="A28:A31"/>
    <mergeCell ref="A7:A16"/>
    <mergeCell ref="A17:A27"/>
    <mergeCell ref="B7:B10"/>
    <mergeCell ref="B11:B16"/>
    <mergeCell ref="B28:B29"/>
    <mergeCell ref="B22:B23"/>
    <mergeCell ref="R22:R23"/>
    <mergeCell ref="I25:I26"/>
    <mergeCell ref="I11:I13"/>
    <mergeCell ref="I7:I10"/>
    <mergeCell ref="K7:K10"/>
    <mergeCell ref="M7:M10"/>
    <mergeCell ref="J7:J10"/>
    <mergeCell ref="P17:P27"/>
    <mergeCell ref="L9:L10"/>
    <mergeCell ref="N7:N10"/>
    <mergeCell ref="N22:N24"/>
    <mergeCell ref="D14:D16"/>
    <mergeCell ref="A3:A4"/>
    <mergeCell ref="G3:G4"/>
    <mergeCell ref="H3:H4"/>
    <mergeCell ref="I3:I4"/>
    <mergeCell ref="C3:C4"/>
    <mergeCell ref="E3:E4"/>
    <mergeCell ref="F3:F4"/>
    <mergeCell ref="D3:D4"/>
    <mergeCell ref="B3:B4"/>
    <mergeCell ref="P3:P4"/>
    <mergeCell ref="J3:L3"/>
    <mergeCell ref="G5:G6"/>
    <mergeCell ref="G7:G10"/>
    <mergeCell ref="O3:O4"/>
    <mergeCell ref="G11:G16"/>
    <mergeCell ref="M11:M16"/>
    <mergeCell ref="M5:M6"/>
    <mergeCell ref="O5:O6"/>
    <mergeCell ref="P5:P6"/>
    <mergeCell ref="O7:O16"/>
    <mergeCell ref="P7:P16"/>
    <mergeCell ref="J5:J6"/>
    <mergeCell ref="L7:L8"/>
    <mergeCell ref="L5:L6"/>
    <mergeCell ref="K5:K6"/>
    <mergeCell ref="N11:N12"/>
    <mergeCell ref="J11:J16"/>
    <mergeCell ref="N14:N16"/>
    <mergeCell ref="L14:L16"/>
    <mergeCell ref="K14:K16"/>
    <mergeCell ref="P32:P37"/>
    <mergeCell ref="O32:O37"/>
    <mergeCell ref="E7:E10"/>
    <mergeCell ref="D7:D10"/>
    <mergeCell ref="C7:C10"/>
    <mergeCell ref="C28:C30"/>
    <mergeCell ref="D28:D29"/>
    <mergeCell ref="C11:C16"/>
    <mergeCell ref="C32:C37"/>
    <mergeCell ref="O28:O31"/>
    <mergeCell ref="P28:P31"/>
    <mergeCell ref="O17:O27"/>
    <mergeCell ref="J28:J31"/>
    <mergeCell ref="K20:K21"/>
    <mergeCell ref="N20:N21"/>
    <mergeCell ref="D32:D34"/>
    <mergeCell ref="M32:M37"/>
    <mergeCell ref="M28:M31"/>
    <mergeCell ref="K28:K29"/>
    <mergeCell ref="L28:L29"/>
    <mergeCell ref="E32:E37"/>
    <mergeCell ref="D11:D12"/>
    <mergeCell ref="K11:K12"/>
    <mergeCell ref="L11:L12"/>
    <mergeCell ref="L32:L34"/>
    <mergeCell ref="D36:D37"/>
    <mergeCell ref="K33:K37"/>
    <mergeCell ref="L35:L37"/>
    <mergeCell ref="N32:N34"/>
    <mergeCell ref="N35:N37"/>
    <mergeCell ref="D17:D18"/>
    <mergeCell ref="C17:C18"/>
    <mergeCell ref="B17:B18"/>
    <mergeCell ref="G17:G18"/>
    <mergeCell ref="M17:M26"/>
    <mergeCell ref="E19:E20"/>
    <mergeCell ref="G19:G21"/>
    <mergeCell ref="B19:B21"/>
    <mergeCell ref="C19:C21"/>
    <mergeCell ref="D19:D21"/>
    <mergeCell ref="L20:L21"/>
    <mergeCell ref="D23:D24"/>
    <mergeCell ref="J23:J24"/>
    <mergeCell ref="K23:K24"/>
    <mergeCell ref="L22:L24"/>
    <mergeCell ref="E23:E24"/>
    <mergeCell ref="N28:N29"/>
    <mergeCell ref="I29:I30"/>
  </mergeCells>
  <hyperlinks>
    <hyperlink ref="R3" location="'TABLA DE CONTENIDOS'!A1" display="INICIO" xr:uid="{15C65736-B149-401F-B05A-56B036F96964}"/>
  </hyperlinks>
  <pageMargins left="0.31496062992125984" right="0.15748031496062992" top="0.19685039370078741" bottom="0.19685039370078741" header="0.31496062992125984" footer="0.31496062992125984"/>
  <pageSetup paperSize="9" scale="42" fitToHeight="0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CBC5-728A-4EEE-9A0B-EF4C60819BB7}">
  <sheetPr>
    <tabColor theme="7" tint="0.39997558519241921"/>
  </sheetPr>
  <dimension ref="A1:K28"/>
  <sheetViews>
    <sheetView topLeftCell="A20" zoomScale="86" zoomScaleNormal="86" workbookViewId="0">
      <selection activeCell="G6" sqref="G6"/>
    </sheetView>
  </sheetViews>
  <sheetFormatPr baseColWidth="10" defaultColWidth="11.44140625" defaultRowHeight="14.4" x14ac:dyDescent="0.3"/>
  <cols>
    <col min="1" max="1" width="25.88671875" style="36" customWidth="1"/>
    <col min="2" max="2" width="20.77734375" style="36" customWidth="1"/>
    <col min="3" max="3" width="15.6640625" style="39" customWidth="1"/>
    <col min="4" max="4" width="15.6640625" customWidth="1"/>
    <col min="5" max="5" width="19.5546875" customWidth="1"/>
    <col min="6" max="6" width="11.44140625" customWidth="1"/>
    <col min="7" max="7" width="11.6640625" customWidth="1"/>
    <col min="8" max="8" width="8.5546875" customWidth="1"/>
    <col min="9" max="9" width="13.5546875" customWidth="1"/>
  </cols>
  <sheetData>
    <row r="1" spans="1:11" ht="17.399999999999999" customHeight="1" x14ac:dyDescent="0.3">
      <c r="A1" s="46" t="s">
        <v>330</v>
      </c>
      <c r="B1" s="46"/>
      <c r="C1" s="46"/>
      <c r="D1" s="46"/>
      <c r="E1" s="46"/>
      <c r="F1" s="46"/>
    </row>
    <row r="2" spans="1:11" ht="20.399999999999999" customHeight="1" x14ac:dyDescent="0.3"/>
    <row r="3" spans="1:11" ht="25.2" customHeight="1" x14ac:dyDescent="0.3">
      <c r="A3" s="866" t="s">
        <v>331</v>
      </c>
      <c r="B3" s="868" t="s">
        <v>312</v>
      </c>
      <c r="C3" s="870" t="s">
        <v>64</v>
      </c>
      <c r="D3" s="872" t="s">
        <v>332</v>
      </c>
      <c r="E3" s="872"/>
      <c r="F3" s="864" t="s">
        <v>333</v>
      </c>
      <c r="G3" s="868"/>
      <c r="H3" s="864" t="s">
        <v>334</v>
      </c>
      <c r="I3" s="865"/>
      <c r="K3" s="64" t="s">
        <v>58</v>
      </c>
    </row>
    <row r="4" spans="1:11" ht="29.4" customHeight="1" x14ac:dyDescent="0.3">
      <c r="A4" s="867"/>
      <c r="B4" s="869"/>
      <c r="C4" s="871"/>
      <c r="D4" s="175" t="s">
        <v>335</v>
      </c>
      <c r="E4" s="41" t="s">
        <v>328</v>
      </c>
      <c r="F4" s="41" t="s">
        <v>336</v>
      </c>
      <c r="G4" s="41" t="s">
        <v>337</v>
      </c>
      <c r="H4" s="41" t="s">
        <v>338</v>
      </c>
      <c r="I4" s="40" t="s">
        <v>339</v>
      </c>
    </row>
    <row r="5" spans="1:11" ht="225" customHeight="1" x14ac:dyDescent="0.3">
      <c r="A5" s="38" t="s">
        <v>409</v>
      </c>
      <c r="B5" s="37" t="s">
        <v>364</v>
      </c>
      <c r="C5" s="37" t="s">
        <v>283</v>
      </c>
      <c r="D5" s="37" t="s">
        <v>457</v>
      </c>
      <c r="E5" s="37" t="s">
        <v>458</v>
      </c>
      <c r="F5" s="37" t="s">
        <v>456</v>
      </c>
      <c r="G5" s="37" t="s">
        <v>456</v>
      </c>
      <c r="H5" s="37">
        <v>7</v>
      </c>
      <c r="I5" s="37" t="s">
        <v>459</v>
      </c>
    </row>
    <row r="6" spans="1:11" ht="110.4" customHeight="1" x14ac:dyDescent="0.3">
      <c r="A6" s="37" t="s">
        <v>445</v>
      </c>
      <c r="B6" s="37" t="s">
        <v>367</v>
      </c>
      <c r="C6" s="37" t="s">
        <v>143</v>
      </c>
      <c r="D6" s="37" t="s">
        <v>456</v>
      </c>
      <c r="E6" s="37" t="s">
        <v>456</v>
      </c>
      <c r="F6" s="37" t="s">
        <v>456</v>
      </c>
      <c r="G6" s="37" t="s">
        <v>456</v>
      </c>
      <c r="H6" s="37">
        <v>7</v>
      </c>
      <c r="I6" s="37" t="s">
        <v>460</v>
      </c>
    </row>
    <row r="7" spans="1:11" ht="172.8" customHeight="1" x14ac:dyDescent="0.3">
      <c r="A7" s="37" t="s">
        <v>442</v>
      </c>
      <c r="B7" s="37" t="s">
        <v>370</v>
      </c>
      <c r="C7" s="37" t="s">
        <v>80</v>
      </c>
      <c r="D7" s="37" t="s">
        <v>456</v>
      </c>
      <c r="E7" s="37" t="s">
        <v>456</v>
      </c>
      <c r="F7" s="37" t="s">
        <v>456</v>
      </c>
      <c r="G7" s="37" t="s">
        <v>456</v>
      </c>
      <c r="H7" s="37">
        <v>7</v>
      </c>
      <c r="I7" s="37" t="s">
        <v>461</v>
      </c>
    </row>
    <row r="8" spans="1:11" ht="132.6" customHeight="1" x14ac:dyDescent="0.3">
      <c r="A8" s="37" t="s">
        <v>285</v>
      </c>
      <c r="B8" s="37" t="s">
        <v>373</v>
      </c>
      <c r="C8" s="37" t="s">
        <v>449</v>
      </c>
      <c r="D8" s="37" t="s">
        <v>456</v>
      </c>
      <c r="E8" s="37" t="s">
        <v>456</v>
      </c>
      <c r="F8" s="37" t="s">
        <v>456</v>
      </c>
      <c r="G8" s="37" t="s">
        <v>456</v>
      </c>
      <c r="H8" s="37">
        <v>7</v>
      </c>
      <c r="I8" s="37" t="s">
        <v>462</v>
      </c>
    </row>
    <row r="9" spans="1:11" ht="170.4" customHeight="1" x14ac:dyDescent="0.3">
      <c r="A9" s="37" t="s">
        <v>358</v>
      </c>
      <c r="B9" s="37" t="s">
        <v>416</v>
      </c>
      <c r="C9" s="37" t="s">
        <v>450</v>
      </c>
      <c r="D9" s="37" t="s">
        <v>456</v>
      </c>
      <c r="E9" s="37" t="s">
        <v>456</v>
      </c>
      <c r="F9" s="37" t="s">
        <v>456</v>
      </c>
      <c r="G9" s="37" t="s">
        <v>456</v>
      </c>
      <c r="H9" s="37">
        <v>7</v>
      </c>
      <c r="I9" s="37" t="s">
        <v>461</v>
      </c>
    </row>
    <row r="10" spans="1:11" ht="124.2" customHeight="1" x14ac:dyDescent="0.3">
      <c r="A10" s="37" t="s">
        <v>410</v>
      </c>
      <c r="B10" s="37" t="s">
        <v>377</v>
      </c>
      <c r="C10" s="37" t="s">
        <v>88</v>
      </c>
      <c r="D10" s="37" t="s">
        <v>456</v>
      </c>
      <c r="E10" s="37" t="s">
        <v>456</v>
      </c>
      <c r="F10" s="37" t="s">
        <v>456</v>
      </c>
      <c r="G10" s="37" t="s">
        <v>456</v>
      </c>
      <c r="H10" s="37">
        <v>7</v>
      </c>
      <c r="I10" s="37" t="s">
        <v>463</v>
      </c>
    </row>
    <row r="11" spans="1:11" ht="122.4" customHeight="1" x14ac:dyDescent="0.3">
      <c r="A11" s="37" t="s">
        <v>289</v>
      </c>
      <c r="B11" s="37" t="s">
        <v>383</v>
      </c>
      <c r="C11" s="37" t="s">
        <v>452</v>
      </c>
      <c r="D11" s="37" t="s">
        <v>464</v>
      </c>
      <c r="E11" s="37" t="s">
        <v>465</v>
      </c>
      <c r="F11" s="37" t="s">
        <v>456</v>
      </c>
      <c r="G11" s="37" t="s">
        <v>456</v>
      </c>
      <c r="H11" s="37" t="s">
        <v>456</v>
      </c>
      <c r="I11" s="37" t="s">
        <v>456</v>
      </c>
    </row>
    <row r="12" spans="1:11" ht="64.2" customHeight="1" x14ac:dyDescent="0.3">
      <c r="A12" s="862" t="s">
        <v>290</v>
      </c>
      <c r="B12" s="37" t="s">
        <v>415</v>
      </c>
      <c r="C12" s="37" t="s">
        <v>453</v>
      </c>
      <c r="D12" s="862" t="s">
        <v>464</v>
      </c>
      <c r="E12" s="862" t="s">
        <v>466</v>
      </c>
      <c r="F12" s="862" t="s">
        <v>456</v>
      </c>
      <c r="G12" s="862" t="s">
        <v>456</v>
      </c>
      <c r="H12" s="862" t="s">
        <v>456</v>
      </c>
      <c r="I12" s="862" t="s">
        <v>456</v>
      </c>
    </row>
    <row r="13" spans="1:11" ht="166.8" customHeight="1" x14ac:dyDescent="0.3">
      <c r="A13" s="863"/>
      <c r="B13" s="37" t="s">
        <v>411</v>
      </c>
      <c r="C13" s="37" t="s">
        <v>203</v>
      </c>
      <c r="D13" s="863"/>
      <c r="E13" s="863"/>
      <c r="F13" s="863"/>
      <c r="G13" s="863"/>
      <c r="H13" s="863"/>
      <c r="I13" s="863"/>
    </row>
    <row r="14" spans="1:11" ht="154.80000000000001" customHeight="1" x14ac:dyDescent="0.3">
      <c r="A14" s="37" t="s">
        <v>291</v>
      </c>
      <c r="B14" s="37" t="s">
        <v>388</v>
      </c>
      <c r="C14" s="37" t="s">
        <v>451</v>
      </c>
      <c r="D14" s="37" t="s">
        <v>467</v>
      </c>
      <c r="E14" s="37" t="s">
        <v>468</v>
      </c>
      <c r="F14" s="37" t="s">
        <v>456</v>
      </c>
      <c r="G14" s="37" t="s">
        <v>456</v>
      </c>
      <c r="H14" s="37" t="s">
        <v>456</v>
      </c>
      <c r="I14" s="37" t="s">
        <v>456</v>
      </c>
    </row>
    <row r="15" spans="1:11" ht="57.6" customHeight="1" x14ac:dyDescent="0.3">
      <c r="A15" s="37" t="s">
        <v>446</v>
      </c>
      <c r="B15" s="37" t="s">
        <v>448</v>
      </c>
      <c r="C15" s="37" t="s">
        <v>186</v>
      </c>
      <c r="D15" s="37" t="s">
        <v>456</v>
      </c>
      <c r="E15" s="37" t="s">
        <v>456</v>
      </c>
      <c r="F15" s="37" t="s">
        <v>456</v>
      </c>
      <c r="G15" s="37" t="s">
        <v>456</v>
      </c>
      <c r="H15" s="37" t="s">
        <v>456</v>
      </c>
      <c r="I15" s="37" t="s">
        <v>456</v>
      </c>
    </row>
    <row r="16" spans="1:11" ht="178.8" customHeight="1" x14ac:dyDescent="0.3">
      <c r="A16" s="862" t="s">
        <v>447</v>
      </c>
      <c r="B16" s="862" t="s">
        <v>392</v>
      </c>
      <c r="C16" s="862" t="s">
        <v>101</v>
      </c>
      <c r="D16" s="37" t="s">
        <v>457</v>
      </c>
      <c r="E16" s="37" t="s">
        <v>470</v>
      </c>
      <c r="F16" s="862" t="s">
        <v>456</v>
      </c>
      <c r="G16" s="862" t="s">
        <v>456</v>
      </c>
      <c r="H16" s="862">
        <v>7</v>
      </c>
      <c r="I16" s="862" t="s">
        <v>471</v>
      </c>
    </row>
    <row r="17" spans="1:9" ht="142.19999999999999" customHeight="1" x14ac:dyDescent="0.3">
      <c r="A17" s="863"/>
      <c r="B17" s="863"/>
      <c r="C17" s="863"/>
      <c r="D17" s="37" t="s">
        <v>464</v>
      </c>
      <c r="E17" s="37" t="s">
        <v>469</v>
      </c>
      <c r="F17" s="863"/>
      <c r="G17" s="863"/>
      <c r="H17" s="863"/>
      <c r="I17" s="863"/>
    </row>
    <row r="18" spans="1:9" ht="74.400000000000006" customHeight="1" x14ac:dyDescent="0.3">
      <c r="A18" s="37" t="s">
        <v>293</v>
      </c>
      <c r="B18" s="37" t="s">
        <v>393</v>
      </c>
      <c r="C18" s="37" t="s">
        <v>211</v>
      </c>
      <c r="D18" s="37" t="s">
        <v>456</v>
      </c>
      <c r="E18" s="37" t="s">
        <v>456</v>
      </c>
      <c r="F18" s="37" t="s">
        <v>456</v>
      </c>
      <c r="G18" s="37" t="s">
        <v>456</v>
      </c>
      <c r="H18" s="37">
        <v>7</v>
      </c>
      <c r="I18" s="37" t="s">
        <v>462</v>
      </c>
    </row>
    <row r="19" spans="1:9" ht="115.2" customHeight="1" x14ac:dyDescent="0.3">
      <c r="A19" s="37" t="s">
        <v>294</v>
      </c>
      <c r="B19" s="862" t="s">
        <v>396</v>
      </c>
      <c r="C19" s="37" t="s">
        <v>454</v>
      </c>
      <c r="D19" s="862" t="s">
        <v>472</v>
      </c>
      <c r="E19" s="862" t="s">
        <v>473</v>
      </c>
      <c r="F19" s="862" t="s">
        <v>456</v>
      </c>
      <c r="G19" s="862" t="s">
        <v>456</v>
      </c>
      <c r="H19" s="862">
        <v>7</v>
      </c>
      <c r="I19" s="862" t="s">
        <v>471</v>
      </c>
    </row>
    <row r="20" spans="1:9" ht="110.4" customHeight="1" x14ac:dyDescent="0.3">
      <c r="A20" s="37" t="s">
        <v>295</v>
      </c>
      <c r="B20" s="863"/>
      <c r="C20" s="37" t="s">
        <v>113</v>
      </c>
      <c r="D20" s="863"/>
      <c r="E20" s="863"/>
      <c r="F20" s="863"/>
      <c r="G20" s="863"/>
      <c r="H20" s="863"/>
      <c r="I20" s="863"/>
    </row>
    <row r="21" spans="1:9" ht="126.6" customHeight="1" x14ac:dyDescent="0.3">
      <c r="A21" s="37" t="s">
        <v>296</v>
      </c>
      <c r="B21" s="37" t="s">
        <v>399</v>
      </c>
      <c r="C21" s="37" t="s">
        <v>219</v>
      </c>
      <c r="D21" s="37" t="s">
        <v>472</v>
      </c>
      <c r="E21" s="37" t="s">
        <v>473</v>
      </c>
      <c r="F21" s="37" t="s">
        <v>456</v>
      </c>
      <c r="G21" s="37" t="s">
        <v>456</v>
      </c>
      <c r="H21" s="37">
        <v>7</v>
      </c>
      <c r="I21" s="37" t="s">
        <v>471</v>
      </c>
    </row>
    <row r="22" spans="1:9" ht="199.8" customHeight="1" x14ac:dyDescent="0.3">
      <c r="A22" s="37" t="s">
        <v>297</v>
      </c>
      <c r="B22" s="37" t="s">
        <v>401</v>
      </c>
      <c r="C22" s="37" t="s">
        <v>455</v>
      </c>
      <c r="D22" s="37" t="s">
        <v>456</v>
      </c>
      <c r="E22" s="37" t="s">
        <v>456</v>
      </c>
      <c r="F22" s="37" t="s">
        <v>456</v>
      </c>
      <c r="G22" s="37" t="s">
        <v>456</v>
      </c>
      <c r="H22" s="37">
        <v>7</v>
      </c>
      <c r="I22" s="37" t="s">
        <v>474</v>
      </c>
    </row>
    <row r="23" spans="1:9" x14ac:dyDescent="0.3">
      <c r="A23" s="198"/>
      <c r="B23" s="198"/>
      <c r="C23" s="198"/>
      <c r="D23" s="199"/>
      <c r="E23" s="199"/>
      <c r="F23" s="199"/>
      <c r="G23" s="199"/>
      <c r="H23" s="199"/>
      <c r="I23" s="199"/>
    </row>
    <row r="24" spans="1:9" x14ac:dyDescent="0.3">
      <c r="A24" s="198"/>
      <c r="B24" s="198"/>
      <c r="C24" s="198"/>
      <c r="D24" s="199"/>
      <c r="E24" s="199"/>
      <c r="F24" s="199"/>
      <c r="G24" s="199"/>
      <c r="H24" s="199"/>
      <c r="I24" s="199"/>
    </row>
    <row r="25" spans="1:9" x14ac:dyDescent="0.3">
      <c r="A25" s="198"/>
      <c r="B25" s="198"/>
      <c r="C25" s="198"/>
      <c r="D25" s="199"/>
      <c r="E25" s="199"/>
      <c r="F25" s="199"/>
      <c r="G25" s="199"/>
      <c r="H25" s="199"/>
      <c r="I25" s="199"/>
    </row>
    <row r="26" spans="1:9" x14ac:dyDescent="0.3">
      <c r="A26" s="198"/>
      <c r="B26" s="198"/>
      <c r="C26" s="198"/>
      <c r="D26" s="199"/>
      <c r="E26" s="199"/>
      <c r="F26" s="199"/>
      <c r="G26" s="199"/>
      <c r="H26" s="199"/>
      <c r="I26" s="199"/>
    </row>
    <row r="27" spans="1:9" x14ac:dyDescent="0.3">
      <c r="A27" s="198"/>
      <c r="B27" s="198"/>
      <c r="C27" s="198"/>
      <c r="D27" s="199"/>
      <c r="E27" s="199"/>
      <c r="F27" s="199"/>
      <c r="G27" s="199"/>
      <c r="H27" s="199"/>
      <c r="I27" s="199"/>
    </row>
    <row r="28" spans="1:9" x14ac:dyDescent="0.3">
      <c r="A28" s="198"/>
      <c r="B28" s="198"/>
      <c r="C28" s="198"/>
      <c r="D28" s="199"/>
      <c r="E28" s="199"/>
      <c r="F28" s="199"/>
      <c r="G28" s="199"/>
      <c r="H28" s="199"/>
      <c r="I28" s="199"/>
    </row>
  </sheetData>
  <mergeCells count="27">
    <mergeCell ref="A12:A13"/>
    <mergeCell ref="B19:B20"/>
    <mergeCell ref="H3:I3"/>
    <mergeCell ref="A3:A4"/>
    <mergeCell ref="B3:B4"/>
    <mergeCell ref="C3:C4"/>
    <mergeCell ref="D3:E3"/>
    <mergeCell ref="F3:G3"/>
    <mergeCell ref="D12:D13"/>
    <mergeCell ref="E12:E13"/>
    <mergeCell ref="F12:F13"/>
    <mergeCell ref="G12:G13"/>
    <mergeCell ref="H12:H13"/>
    <mergeCell ref="I12:I13"/>
    <mergeCell ref="A16:A17"/>
    <mergeCell ref="B16:B17"/>
    <mergeCell ref="C16:C17"/>
    <mergeCell ref="F16:F17"/>
    <mergeCell ref="G16:G17"/>
    <mergeCell ref="H16:H17"/>
    <mergeCell ref="I16:I17"/>
    <mergeCell ref="I19:I20"/>
    <mergeCell ref="D19:D20"/>
    <mergeCell ref="E19:E20"/>
    <mergeCell ref="F19:F20"/>
    <mergeCell ref="G19:G20"/>
    <mergeCell ref="H19:H20"/>
  </mergeCells>
  <hyperlinks>
    <hyperlink ref="K3" location="'TABLA DE CONTENIDOS'!A1" display="INICIO" xr:uid="{072A445F-3092-4B44-AAF3-0641DFDD3541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A3D5-B5B2-4A25-BC27-D12E25D9FE8B}">
  <sheetPr>
    <tabColor theme="7" tint="0.39997558519241921"/>
    <pageSetUpPr fitToPage="1"/>
  </sheetPr>
  <dimension ref="A1:Q46"/>
  <sheetViews>
    <sheetView tabSelected="1" topLeftCell="A5" zoomScale="86" zoomScaleNormal="86" workbookViewId="0">
      <selection activeCell="M28" sqref="M28"/>
    </sheetView>
  </sheetViews>
  <sheetFormatPr baseColWidth="10" defaultColWidth="11.44140625" defaultRowHeight="14.4" x14ac:dyDescent="0.3"/>
  <cols>
    <col min="1" max="1" width="7.21875" customWidth="1"/>
    <col min="2" max="2" width="13.5546875" style="218" customWidth="1"/>
    <col min="3" max="3" width="12.6640625" style="218" customWidth="1"/>
    <col min="4" max="4" width="16.88671875" style="278" customWidth="1"/>
    <col min="5" max="5" width="12.77734375" style="218" customWidth="1"/>
    <col min="6" max="6" width="15.109375" style="279" customWidth="1"/>
    <col min="7" max="7" width="13.77734375" style="218" customWidth="1"/>
    <col min="8" max="8" width="13.6640625" style="218" customWidth="1"/>
    <col min="9" max="9" width="20.21875" style="218" customWidth="1"/>
    <col min="10" max="10" width="4.88671875" style="218" customWidth="1"/>
    <col min="11" max="11" width="12.33203125" style="218" customWidth="1"/>
    <col min="12" max="12" width="22.21875" style="218" customWidth="1"/>
    <col min="13" max="13" width="12.6640625" style="235" customWidth="1"/>
    <col min="14" max="14" width="14.109375" style="269" customWidth="1"/>
    <col min="15" max="15" width="6.33203125" style="269" customWidth="1"/>
    <col min="17" max="17" width="12.109375" customWidth="1"/>
  </cols>
  <sheetData>
    <row r="1" spans="1:17" x14ac:dyDescent="0.3">
      <c r="A1" s="919" t="s">
        <v>340</v>
      </c>
      <c r="B1" s="919"/>
      <c r="C1" s="919"/>
      <c r="D1" s="919"/>
      <c r="E1" s="919"/>
      <c r="F1" s="919"/>
      <c r="G1" s="919"/>
    </row>
    <row r="3" spans="1:17" x14ac:dyDescent="0.3">
      <c r="A3" s="923" t="s">
        <v>59</v>
      </c>
      <c r="B3" s="172" t="s">
        <v>323</v>
      </c>
      <c r="C3" s="174" t="s">
        <v>325</v>
      </c>
      <c r="D3" s="873" t="s">
        <v>319</v>
      </c>
      <c r="E3" s="873" t="s">
        <v>312</v>
      </c>
      <c r="F3" s="873" t="s">
        <v>64</v>
      </c>
      <c r="G3" s="925" t="s">
        <v>320</v>
      </c>
      <c r="H3" s="882" t="s">
        <v>314</v>
      </c>
      <c r="I3" s="882" t="s">
        <v>315</v>
      </c>
      <c r="J3" s="809" t="s">
        <v>316</v>
      </c>
      <c r="K3" s="885" t="s">
        <v>321</v>
      </c>
      <c r="L3" s="873" t="s">
        <v>602</v>
      </c>
      <c r="M3" s="883" t="s">
        <v>322</v>
      </c>
      <c r="N3" s="882" t="s">
        <v>326</v>
      </c>
      <c r="O3" s="882" t="s">
        <v>327</v>
      </c>
    </row>
    <row r="4" spans="1:17" ht="22.2" customHeight="1" thickBot="1" x14ac:dyDescent="0.35">
      <c r="A4" s="924"/>
      <c r="B4" s="35" t="s">
        <v>328</v>
      </c>
      <c r="C4" s="173" t="s">
        <v>328</v>
      </c>
      <c r="D4" s="874"/>
      <c r="E4" s="874"/>
      <c r="F4" s="874"/>
      <c r="G4" s="703"/>
      <c r="H4" s="700"/>
      <c r="I4" s="700"/>
      <c r="J4" s="834"/>
      <c r="K4" s="886"/>
      <c r="L4" s="874"/>
      <c r="M4" s="884"/>
      <c r="N4" s="700"/>
      <c r="O4" s="700"/>
      <c r="Q4" s="64" t="s">
        <v>58</v>
      </c>
    </row>
    <row r="5" spans="1:17" ht="168" customHeight="1" x14ac:dyDescent="0.3">
      <c r="A5" s="926" t="s">
        <v>129</v>
      </c>
      <c r="B5" s="941" t="s">
        <v>630</v>
      </c>
      <c r="C5" s="297" t="s">
        <v>712</v>
      </c>
      <c r="D5" s="297" t="s">
        <v>409</v>
      </c>
      <c r="E5" s="297" t="s">
        <v>622</v>
      </c>
      <c r="F5" s="297" t="s">
        <v>283</v>
      </c>
      <c r="G5" s="270" t="s">
        <v>365</v>
      </c>
      <c r="H5" s="297" t="s">
        <v>366</v>
      </c>
      <c r="I5" s="297" t="s">
        <v>623</v>
      </c>
      <c r="J5" s="271">
        <v>1</v>
      </c>
      <c r="K5" s="813" t="s">
        <v>418</v>
      </c>
      <c r="L5" s="297" t="s">
        <v>625</v>
      </c>
      <c r="M5" s="272">
        <v>6000</v>
      </c>
      <c r="N5" s="906">
        <f>M5+M6</f>
        <v>7200</v>
      </c>
      <c r="O5" s="908">
        <f>(N5*O45)/N45</f>
        <v>1.1982026959560658E-2</v>
      </c>
    </row>
    <row r="6" spans="1:17" ht="135.6" customHeight="1" thickBot="1" x14ac:dyDescent="0.35">
      <c r="A6" s="927"/>
      <c r="B6" s="942"/>
      <c r="C6" s="334" t="s">
        <v>636</v>
      </c>
      <c r="D6" s="335" t="s">
        <v>278</v>
      </c>
      <c r="E6" s="334" t="s">
        <v>367</v>
      </c>
      <c r="F6" s="334" t="s">
        <v>565</v>
      </c>
      <c r="G6" s="281" t="s">
        <v>368</v>
      </c>
      <c r="H6" s="334" t="s">
        <v>369</v>
      </c>
      <c r="I6" s="334" t="s">
        <v>624</v>
      </c>
      <c r="J6" s="280">
        <v>0</v>
      </c>
      <c r="K6" s="761"/>
      <c r="L6" s="334" t="s">
        <v>603</v>
      </c>
      <c r="M6" s="336">
        <v>1200</v>
      </c>
      <c r="N6" s="907"/>
      <c r="O6" s="909"/>
    </row>
    <row r="7" spans="1:17" ht="36" customHeight="1" x14ac:dyDescent="0.3">
      <c r="A7" s="843" t="s">
        <v>76</v>
      </c>
      <c r="B7" s="920" t="s">
        <v>638</v>
      </c>
      <c r="C7" s="756" t="s">
        <v>641</v>
      </c>
      <c r="D7" s="931" t="s">
        <v>442</v>
      </c>
      <c r="E7" s="931" t="s">
        <v>370</v>
      </c>
      <c r="F7" s="934" t="s">
        <v>80</v>
      </c>
      <c r="G7" s="756" t="s">
        <v>371</v>
      </c>
      <c r="H7" s="298" t="s">
        <v>563</v>
      </c>
      <c r="I7" s="298" t="s">
        <v>578</v>
      </c>
      <c r="J7" s="273">
        <v>0</v>
      </c>
      <c r="K7" s="756" t="s">
        <v>417</v>
      </c>
      <c r="L7" s="298" t="s">
        <v>604</v>
      </c>
      <c r="M7" s="329">
        <v>30000</v>
      </c>
      <c r="N7" s="910">
        <f>M7+M10+M11+M13+M14+M15+M16+M8+M9+M12</f>
        <v>215000</v>
      </c>
      <c r="O7" s="912">
        <f>(O45*N7)/N45</f>
        <v>0.35779663837576969</v>
      </c>
    </row>
    <row r="8" spans="1:17" ht="60" customHeight="1" x14ac:dyDescent="0.3">
      <c r="A8" s="844"/>
      <c r="B8" s="921"/>
      <c r="C8" s="757"/>
      <c r="D8" s="876"/>
      <c r="E8" s="876"/>
      <c r="F8" s="935"/>
      <c r="G8" s="807"/>
      <c r="H8" s="299" t="s">
        <v>581</v>
      </c>
      <c r="I8" s="299" t="s">
        <v>580</v>
      </c>
      <c r="J8" s="215">
        <v>2</v>
      </c>
      <c r="K8" s="807"/>
      <c r="L8" s="299" t="s">
        <v>698</v>
      </c>
      <c r="M8" s="330">
        <v>50000</v>
      </c>
      <c r="N8" s="910"/>
      <c r="O8" s="912"/>
    </row>
    <row r="9" spans="1:17" ht="48" customHeight="1" x14ac:dyDescent="0.3">
      <c r="A9" s="844"/>
      <c r="B9" s="921"/>
      <c r="C9" s="757" t="s">
        <v>643</v>
      </c>
      <c r="D9" s="876"/>
      <c r="E9" s="876"/>
      <c r="F9" s="935"/>
      <c r="G9" s="807"/>
      <c r="H9" s="299" t="s">
        <v>627</v>
      </c>
      <c r="I9" s="299" t="s">
        <v>626</v>
      </c>
      <c r="J9" s="215">
        <v>0</v>
      </c>
      <c r="K9" s="807"/>
      <c r="L9" s="299" t="s">
        <v>699</v>
      </c>
      <c r="M9" s="330">
        <v>8000</v>
      </c>
      <c r="N9" s="910"/>
      <c r="O9" s="912"/>
    </row>
    <row r="10" spans="1:17" ht="46.2" customHeight="1" thickBot="1" x14ac:dyDescent="0.35">
      <c r="A10" s="844"/>
      <c r="B10" s="922"/>
      <c r="C10" s="758"/>
      <c r="D10" s="932"/>
      <c r="E10" s="932"/>
      <c r="F10" s="936"/>
      <c r="G10" s="758"/>
      <c r="H10" s="331" t="s">
        <v>583</v>
      </c>
      <c r="I10" s="331" t="s">
        <v>582</v>
      </c>
      <c r="J10" s="332">
        <v>2</v>
      </c>
      <c r="K10" s="758"/>
      <c r="L10" s="331" t="s">
        <v>605</v>
      </c>
      <c r="M10" s="333">
        <v>40000</v>
      </c>
      <c r="N10" s="911"/>
      <c r="O10" s="912"/>
    </row>
    <row r="11" spans="1:17" ht="45.6" customHeight="1" thickBot="1" x14ac:dyDescent="0.35">
      <c r="A11" s="844"/>
      <c r="B11" s="920" t="s">
        <v>644</v>
      </c>
      <c r="C11" s="875" t="s">
        <v>652</v>
      </c>
      <c r="D11" s="931" t="s">
        <v>285</v>
      </c>
      <c r="E11" s="931" t="s">
        <v>373</v>
      </c>
      <c r="F11" s="806" t="s">
        <v>286</v>
      </c>
      <c r="G11" s="756" t="s">
        <v>374</v>
      </c>
      <c r="H11" s="298" t="str">
        <f>'T11. OBJETIVOS, POLITICAS, META'!E15</f>
        <v>Número de estudios técnicos elaborados</v>
      </c>
      <c r="I11" s="298" t="str">
        <f>'T11. OBJETIVOS, POLITICAS, META'!F15</f>
        <v>Elaborar 1 estudio técnico para mejoramiento del  sistema de agua potable, hasta el año 2027.</v>
      </c>
      <c r="J11" s="242">
        <f>'T11. OBJETIVOS, POLITICAS, META'!G15</f>
        <v>0</v>
      </c>
      <c r="K11" s="756" t="s">
        <v>426</v>
      </c>
      <c r="L11" s="298" t="s">
        <v>606</v>
      </c>
      <c r="M11" s="329">
        <v>15000</v>
      </c>
      <c r="N11" s="911"/>
      <c r="O11" s="912"/>
    </row>
    <row r="12" spans="1:17" ht="58.2" customHeight="1" thickBot="1" x14ac:dyDescent="0.35">
      <c r="A12" s="844"/>
      <c r="B12" s="921"/>
      <c r="C12" s="876"/>
      <c r="D12" s="876"/>
      <c r="E12" s="876"/>
      <c r="F12" s="695"/>
      <c r="G12" s="807"/>
      <c r="H12" s="298" t="str">
        <f>'T11. OBJETIVOS, POLITICAS, META'!E16</f>
        <v>Número de sistemas de tratamiento de agua potable implementados.</v>
      </c>
      <c r="I12" s="298" t="str">
        <f>'T11. OBJETIVOS, POLITICAS, META'!F16</f>
        <v>Implementar al menos 1 sistema de tratamiento de agua potable, hasta el año 2027.</v>
      </c>
      <c r="J12" s="242">
        <f>'T11. OBJETIVOS, POLITICAS, META'!G16</f>
        <v>0</v>
      </c>
      <c r="K12" s="807"/>
      <c r="L12" s="299" t="s">
        <v>607</v>
      </c>
      <c r="M12" s="337">
        <v>20000</v>
      </c>
      <c r="N12" s="911"/>
      <c r="O12" s="912"/>
    </row>
    <row r="13" spans="1:17" ht="60" customHeight="1" thickBot="1" x14ac:dyDescent="0.35">
      <c r="A13" s="844"/>
      <c r="B13" s="921"/>
      <c r="C13" s="299" t="s">
        <v>651</v>
      </c>
      <c r="D13" s="933"/>
      <c r="E13" s="933"/>
      <c r="F13" s="309" t="s">
        <v>287</v>
      </c>
      <c r="G13" s="757"/>
      <c r="H13" s="298" t="str">
        <f>'T11. OBJETIVOS, POLITICAS, META'!E17</f>
        <v>Porcentaje de instalación de alumbrado público.</v>
      </c>
      <c r="I13" s="298" t="str">
        <f>'T11. OBJETIVOS, POLITICAS, META'!F17</f>
        <v>Lograr 50% de instalación de alumbrado público, en los sectores priorizados, hasta el año 2027.</v>
      </c>
      <c r="J13" s="221">
        <v>0.5</v>
      </c>
      <c r="K13" s="757"/>
      <c r="L13" s="299" t="s">
        <v>702</v>
      </c>
      <c r="M13" s="337">
        <v>15000</v>
      </c>
      <c r="N13" s="911"/>
      <c r="O13" s="912"/>
    </row>
    <row r="14" spans="1:17" ht="61.8" customHeight="1" thickBot="1" x14ac:dyDescent="0.35">
      <c r="A14" s="844"/>
      <c r="B14" s="921"/>
      <c r="C14" s="959" t="s">
        <v>653</v>
      </c>
      <c r="D14" s="933"/>
      <c r="E14" s="933"/>
      <c r="F14" s="928" t="s">
        <v>288</v>
      </c>
      <c r="G14" s="757"/>
      <c r="H14" s="298" t="str">
        <f>'T11. OBJETIVOS, POLITICAS, META'!E18</f>
        <v>Número de sistemas de tratamiento de agua servidas implementados.</v>
      </c>
      <c r="I14" s="298" t="str">
        <f>'T11. OBJETIVOS, POLITICAS, META'!F18</f>
        <v>Implementar al menos 1 sistema de tratamiento de aguas servidas, hasta el año 2027.</v>
      </c>
      <c r="J14" s="220">
        <v>0</v>
      </c>
      <c r="K14" s="757"/>
      <c r="L14" s="299" t="s">
        <v>607</v>
      </c>
      <c r="M14" s="337">
        <v>15000</v>
      </c>
      <c r="N14" s="911"/>
      <c r="O14" s="912"/>
    </row>
    <row r="15" spans="1:17" ht="62.4" customHeight="1" thickBot="1" x14ac:dyDescent="0.35">
      <c r="A15" s="844"/>
      <c r="B15" s="921"/>
      <c r="C15" s="960"/>
      <c r="D15" s="933"/>
      <c r="E15" s="933"/>
      <c r="F15" s="929"/>
      <c r="G15" s="757"/>
      <c r="H15" s="298" t="str">
        <f>'T11. OBJETIVOS, POLITICAS, META'!E19</f>
        <v>Porcentaje de ampliación del servicio de recolección de residuos sólidos</v>
      </c>
      <c r="I15" s="298" t="str">
        <f>'T11. OBJETIVOS, POLITICAS, META'!F19</f>
        <v>Incrementar, en un 20% adicional la cobertura de recolección de residuos sólidos, hasta el año 2027.</v>
      </c>
      <c r="J15" s="221">
        <v>0.6</v>
      </c>
      <c r="K15" s="757"/>
      <c r="L15" s="299" t="s">
        <v>608</v>
      </c>
      <c r="M15" s="337">
        <v>4000</v>
      </c>
      <c r="N15" s="911"/>
      <c r="O15" s="912"/>
    </row>
    <row r="16" spans="1:17" ht="48.6" customHeight="1" thickBot="1" x14ac:dyDescent="0.35">
      <c r="A16" s="844"/>
      <c r="B16" s="922"/>
      <c r="C16" s="961"/>
      <c r="D16" s="932"/>
      <c r="E16" s="932"/>
      <c r="F16" s="930"/>
      <c r="G16" s="758"/>
      <c r="H16" s="298" t="str">
        <f>'T11. OBJETIVOS, POLITICAS, META'!E20</f>
        <v>Número de letrinas implementadas</v>
      </c>
      <c r="I16" s="298" t="str">
        <f>'T11. OBJETIVOS, POLITICAS, META'!F20</f>
        <v>Implementar, al menos 6 letrinas en sectores prioritarios de la parroquia, hasta el año 2027.</v>
      </c>
      <c r="J16" s="338">
        <v>0</v>
      </c>
      <c r="K16" s="758"/>
      <c r="L16" s="331" t="s">
        <v>737</v>
      </c>
      <c r="M16" s="333">
        <v>18000</v>
      </c>
      <c r="N16" s="911"/>
      <c r="O16" s="912"/>
    </row>
    <row r="17" spans="1:15" ht="51" x14ac:dyDescent="0.3">
      <c r="A17" s="845" t="s">
        <v>84</v>
      </c>
      <c r="B17" s="877" t="s">
        <v>654</v>
      </c>
      <c r="C17" s="300" t="s">
        <v>657</v>
      </c>
      <c r="D17" s="746" t="s">
        <v>410</v>
      </c>
      <c r="E17" s="746" t="s">
        <v>377</v>
      </c>
      <c r="F17" s="939" t="s">
        <v>88</v>
      </c>
      <c r="G17" s="746" t="s">
        <v>378</v>
      </c>
      <c r="H17" s="300" t="s">
        <v>588</v>
      </c>
      <c r="I17" s="300" t="s">
        <v>407</v>
      </c>
      <c r="J17" s="274">
        <v>0</v>
      </c>
      <c r="K17" s="746" t="s">
        <v>441</v>
      </c>
      <c r="L17" s="300" t="s">
        <v>723</v>
      </c>
      <c r="M17" s="314">
        <v>2000</v>
      </c>
      <c r="N17" s="913">
        <f>M17+M18+M19+M28+M29+M31+M32+M33+M23+M22+M24+M25+M26+M27+M20+M21+M30</f>
        <v>197100</v>
      </c>
      <c r="O17" s="916">
        <f>(O45*N17)/N45</f>
        <v>0.32800798801797304</v>
      </c>
    </row>
    <row r="18" spans="1:15" ht="110.4" customHeight="1" thickBot="1" x14ac:dyDescent="0.35">
      <c r="A18" s="846"/>
      <c r="B18" s="878"/>
      <c r="C18" s="303" t="s">
        <v>660</v>
      </c>
      <c r="D18" s="747"/>
      <c r="E18" s="747"/>
      <c r="F18" s="940"/>
      <c r="G18" s="747"/>
      <c r="H18" s="303" t="s">
        <v>379</v>
      </c>
      <c r="I18" s="303" t="s">
        <v>380</v>
      </c>
      <c r="J18" s="253">
        <v>0</v>
      </c>
      <c r="K18" s="747"/>
      <c r="L18" s="303" t="s">
        <v>609</v>
      </c>
      <c r="M18" s="316">
        <v>15000</v>
      </c>
      <c r="N18" s="914"/>
      <c r="O18" s="917"/>
    </row>
    <row r="19" spans="1:15" ht="40.799999999999997" x14ac:dyDescent="0.3">
      <c r="A19" s="846"/>
      <c r="B19" s="952" t="s">
        <v>661</v>
      </c>
      <c r="C19" s="746" t="s">
        <v>669</v>
      </c>
      <c r="D19" s="746" t="s">
        <v>289</v>
      </c>
      <c r="E19" s="746" t="s">
        <v>567</v>
      </c>
      <c r="F19" s="891" t="str">
        <f>'T12. PLANES, PROGRAMAS, PROYECT'!D19</f>
        <v>Competencia de GAD Municipal (Artículo 55 g) h) del COOTAD)                                           Competencia de GAD Parroquial (Articulo 65 b) del COOTAD)</v>
      </c>
      <c r="G19" s="746" t="s">
        <v>384</v>
      </c>
      <c r="H19" s="300" t="s">
        <v>381</v>
      </c>
      <c r="I19" s="300" t="s">
        <v>382</v>
      </c>
      <c r="J19" s="274">
        <v>1</v>
      </c>
      <c r="K19" s="891" t="s">
        <v>569</v>
      </c>
      <c r="L19" s="300" t="s">
        <v>610</v>
      </c>
      <c r="M19" s="314">
        <v>14000</v>
      </c>
      <c r="N19" s="914"/>
      <c r="O19" s="917"/>
    </row>
    <row r="20" spans="1:15" ht="26.4" customHeight="1" x14ac:dyDescent="0.3">
      <c r="A20" s="846"/>
      <c r="B20" s="775"/>
      <c r="C20" s="755"/>
      <c r="D20" s="755"/>
      <c r="E20" s="755"/>
      <c r="F20" s="732"/>
      <c r="G20" s="755"/>
      <c r="H20" s="943" t="s">
        <v>444</v>
      </c>
      <c r="I20" s="943" t="s">
        <v>443</v>
      </c>
      <c r="J20" s="729">
        <v>3</v>
      </c>
      <c r="K20" s="732"/>
      <c r="L20" s="301" t="s">
        <v>725</v>
      </c>
      <c r="M20" s="315">
        <v>3000</v>
      </c>
      <c r="N20" s="914"/>
      <c r="O20" s="917"/>
    </row>
    <row r="21" spans="1:15" ht="25.8" customHeight="1" x14ac:dyDescent="0.3">
      <c r="A21" s="846"/>
      <c r="B21" s="775"/>
      <c r="C21" s="755"/>
      <c r="D21" s="755"/>
      <c r="E21" s="755"/>
      <c r="F21" s="732"/>
      <c r="G21" s="755"/>
      <c r="H21" s="881"/>
      <c r="I21" s="881"/>
      <c r="J21" s="946"/>
      <c r="K21" s="732"/>
      <c r="L21" s="301" t="s">
        <v>741</v>
      </c>
      <c r="M21" s="315">
        <v>4000</v>
      </c>
      <c r="N21" s="914"/>
      <c r="O21" s="917"/>
    </row>
    <row r="22" spans="1:15" ht="51" x14ac:dyDescent="0.3">
      <c r="A22" s="846"/>
      <c r="B22" s="775"/>
      <c r="C22" s="755"/>
      <c r="D22" s="755"/>
      <c r="E22" s="755"/>
      <c r="F22" s="732"/>
      <c r="G22" s="755"/>
      <c r="H22" s="944"/>
      <c r="I22" s="944"/>
      <c r="J22" s="730"/>
      <c r="K22" s="732"/>
      <c r="L22" s="301" t="s">
        <v>724</v>
      </c>
      <c r="M22" s="315">
        <v>22600</v>
      </c>
      <c r="N22" s="914"/>
      <c r="O22" s="917"/>
    </row>
    <row r="23" spans="1:15" ht="52.8" customHeight="1" thickBot="1" x14ac:dyDescent="0.35">
      <c r="A23" s="846"/>
      <c r="B23" s="953"/>
      <c r="C23" s="747"/>
      <c r="D23" s="747"/>
      <c r="E23" s="747"/>
      <c r="F23" s="892"/>
      <c r="G23" s="747"/>
      <c r="H23" s="303" t="s">
        <v>568</v>
      </c>
      <c r="I23" s="303" t="s">
        <v>710</v>
      </c>
      <c r="J23" s="253">
        <v>0</v>
      </c>
      <c r="K23" s="892"/>
      <c r="L23" s="303" t="s">
        <v>611</v>
      </c>
      <c r="M23" s="316">
        <v>6000</v>
      </c>
      <c r="N23" s="914"/>
      <c r="O23" s="917"/>
    </row>
    <row r="24" spans="1:15" ht="55.2" customHeight="1" x14ac:dyDescent="0.3">
      <c r="A24" s="846"/>
      <c r="B24" s="952" t="s">
        <v>665</v>
      </c>
      <c r="C24" s="891" t="s">
        <v>721</v>
      </c>
      <c r="D24" s="891" t="s">
        <v>290</v>
      </c>
      <c r="E24" s="746" t="s">
        <v>722</v>
      </c>
      <c r="F24" s="891" t="str">
        <f>'T12. PLANES, PROGRAMAS, PROYECT'!D22</f>
        <v>Competencia de GAD Parroquial     (Art. 65 literal b) y h) del COOTAD)</v>
      </c>
      <c r="G24" s="746" t="s">
        <v>711</v>
      </c>
      <c r="H24" s="746" t="s">
        <v>385</v>
      </c>
      <c r="I24" s="746" t="s">
        <v>738</v>
      </c>
      <c r="J24" s="945">
        <v>2</v>
      </c>
      <c r="K24" s="891" t="s">
        <v>719</v>
      </c>
      <c r="L24" s="300" t="s">
        <v>845</v>
      </c>
      <c r="M24" s="314">
        <v>35000</v>
      </c>
      <c r="N24" s="914"/>
      <c r="O24" s="917"/>
    </row>
    <row r="25" spans="1:15" ht="30.6" x14ac:dyDescent="0.3">
      <c r="A25" s="846"/>
      <c r="B25" s="775"/>
      <c r="C25" s="732"/>
      <c r="D25" s="732"/>
      <c r="E25" s="755"/>
      <c r="F25" s="732"/>
      <c r="G25" s="755"/>
      <c r="H25" s="755"/>
      <c r="I25" s="755"/>
      <c r="J25" s="946"/>
      <c r="K25" s="732"/>
      <c r="L25" s="301" t="s">
        <v>716</v>
      </c>
      <c r="M25" s="315">
        <v>5000</v>
      </c>
      <c r="N25" s="914"/>
      <c r="O25" s="917"/>
    </row>
    <row r="26" spans="1:15" ht="30.6" x14ac:dyDescent="0.3">
      <c r="A26" s="846"/>
      <c r="B26" s="775"/>
      <c r="C26" s="732"/>
      <c r="D26" s="732"/>
      <c r="E26" s="755"/>
      <c r="F26" s="732"/>
      <c r="G26" s="755"/>
      <c r="H26" s="755"/>
      <c r="I26" s="755"/>
      <c r="J26" s="946"/>
      <c r="K26" s="732"/>
      <c r="L26" s="301" t="s">
        <v>717</v>
      </c>
      <c r="M26" s="315">
        <v>42000</v>
      </c>
      <c r="N26" s="914"/>
      <c r="O26" s="917"/>
    </row>
    <row r="27" spans="1:15" ht="40.799999999999997" x14ac:dyDescent="0.3">
      <c r="A27" s="846"/>
      <c r="B27" s="775"/>
      <c r="C27" s="732"/>
      <c r="D27" s="732"/>
      <c r="E27" s="755"/>
      <c r="F27" s="732"/>
      <c r="G27" s="755"/>
      <c r="H27" s="755"/>
      <c r="I27" s="755"/>
      <c r="J27" s="946"/>
      <c r="K27" s="732"/>
      <c r="L27" s="301" t="s">
        <v>718</v>
      </c>
      <c r="M27" s="315">
        <v>6500</v>
      </c>
      <c r="N27" s="914"/>
      <c r="O27" s="917"/>
    </row>
    <row r="28" spans="1:15" ht="34.200000000000003" customHeight="1" thickBot="1" x14ac:dyDescent="0.35">
      <c r="A28" s="846"/>
      <c r="B28" s="953"/>
      <c r="C28" s="892"/>
      <c r="D28" s="892"/>
      <c r="E28" s="747"/>
      <c r="F28" s="892"/>
      <c r="G28" s="747"/>
      <c r="H28" s="747"/>
      <c r="I28" s="747"/>
      <c r="J28" s="947"/>
      <c r="K28" s="892"/>
      <c r="L28" s="317" t="s">
        <v>720</v>
      </c>
      <c r="M28" s="316">
        <v>11500</v>
      </c>
      <c r="N28" s="914"/>
      <c r="O28" s="917"/>
    </row>
    <row r="29" spans="1:15" ht="122.4" customHeight="1" thickBot="1" x14ac:dyDescent="0.35">
      <c r="A29" s="846"/>
      <c r="B29" s="318" t="s">
        <v>672</v>
      </c>
      <c r="C29" s="319" t="s">
        <v>671</v>
      </c>
      <c r="D29" s="879" t="s">
        <v>291</v>
      </c>
      <c r="E29" s="319" t="s">
        <v>386</v>
      </c>
      <c r="F29" s="319" t="s">
        <v>203</v>
      </c>
      <c r="G29" s="320" t="s">
        <v>374</v>
      </c>
      <c r="H29" s="319" t="s">
        <v>387</v>
      </c>
      <c r="I29" s="319" t="s">
        <v>591</v>
      </c>
      <c r="J29" s="321">
        <v>0</v>
      </c>
      <c r="K29" s="322" t="s">
        <v>726</v>
      </c>
      <c r="L29" s="319" t="s">
        <v>612</v>
      </c>
      <c r="M29" s="323">
        <v>3000</v>
      </c>
      <c r="N29" s="914"/>
      <c r="O29" s="917"/>
    </row>
    <row r="30" spans="1:15" ht="42" customHeight="1" thickBot="1" x14ac:dyDescent="0.35">
      <c r="A30" s="846"/>
      <c r="B30" s="877" t="s">
        <v>675</v>
      </c>
      <c r="C30" s="879" t="s">
        <v>677</v>
      </c>
      <c r="D30" s="881"/>
      <c r="E30" s="879" t="s">
        <v>492</v>
      </c>
      <c r="F30" s="879" t="str">
        <f>'T9. OBJETIVOS DE DESARROLLO'!C26</f>
        <v>Competencia de GAD Municipal (Art. 55 literal g) y h) del COOTAD)            Competencia de GAD Parroquial     (Art. 65 literal b) del COOTAD)</v>
      </c>
      <c r="G30" s="746" t="s">
        <v>374</v>
      </c>
      <c r="H30" s="300" t="s">
        <v>479</v>
      </c>
      <c r="I30" s="300" t="str">
        <f>'T11. OBJETIVOS, POLITICAS, META'!F29</f>
        <v>Adquirir, al menos 3 implementos de seguridad, hasta el año 2027</v>
      </c>
      <c r="J30" s="247">
        <f>'T11. OBJETIVOS, POLITICAS, META'!G29</f>
        <v>0</v>
      </c>
      <c r="K30" s="322" t="s">
        <v>739</v>
      </c>
      <c r="L30" s="319" t="s">
        <v>740</v>
      </c>
      <c r="M30" s="323">
        <v>3000</v>
      </c>
      <c r="N30" s="914"/>
      <c r="O30" s="917"/>
    </row>
    <row r="31" spans="1:15" ht="99" customHeight="1" thickBot="1" x14ac:dyDescent="0.35">
      <c r="A31" s="846"/>
      <c r="B31" s="878"/>
      <c r="C31" s="880"/>
      <c r="D31" s="880"/>
      <c r="E31" s="880"/>
      <c r="F31" s="880"/>
      <c r="G31" s="747"/>
      <c r="H31" s="319" t="s">
        <v>389</v>
      </c>
      <c r="I31" s="319" t="s">
        <v>713</v>
      </c>
      <c r="J31" s="321">
        <v>40</v>
      </c>
      <c r="K31" s="320" t="s">
        <v>425</v>
      </c>
      <c r="L31" s="319" t="s">
        <v>613</v>
      </c>
      <c r="M31" s="323">
        <v>18000</v>
      </c>
      <c r="N31" s="914"/>
      <c r="O31" s="917"/>
    </row>
    <row r="32" spans="1:15" ht="77.400000000000006" customHeight="1" thickBot="1" x14ac:dyDescent="0.35">
      <c r="A32" s="846"/>
      <c r="B32" s="318" t="s">
        <v>678</v>
      </c>
      <c r="C32" s="319" t="s">
        <v>681</v>
      </c>
      <c r="D32" s="319" t="s">
        <v>292</v>
      </c>
      <c r="E32" s="319" t="s">
        <v>743</v>
      </c>
      <c r="F32" s="319" t="s">
        <v>186</v>
      </c>
      <c r="G32" s="320" t="s">
        <v>391</v>
      </c>
      <c r="H32" s="319" t="s">
        <v>593</v>
      </c>
      <c r="I32" s="319" t="s">
        <v>592</v>
      </c>
      <c r="J32" s="321">
        <v>0</v>
      </c>
      <c r="K32" s="320" t="s">
        <v>420</v>
      </c>
      <c r="L32" s="319" t="s">
        <v>614</v>
      </c>
      <c r="M32" s="324">
        <v>5000</v>
      </c>
      <c r="N32" s="914"/>
      <c r="O32" s="917"/>
    </row>
    <row r="33" spans="1:15" ht="82.8" customHeight="1" thickBot="1" x14ac:dyDescent="0.35">
      <c r="A33" s="848"/>
      <c r="B33" s="318" t="s">
        <v>682</v>
      </c>
      <c r="C33" s="319" t="s">
        <v>686</v>
      </c>
      <c r="D33" s="319" t="s">
        <v>293</v>
      </c>
      <c r="E33" s="319" t="s">
        <v>393</v>
      </c>
      <c r="F33" s="325" t="s">
        <v>211</v>
      </c>
      <c r="G33" s="320" t="s">
        <v>374</v>
      </c>
      <c r="H33" s="319" t="s">
        <v>394</v>
      </c>
      <c r="I33" s="319" t="s">
        <v>395</v>
      </c>
      <c r="J33" s="321">
        <v>0</v>
      </c>
      <c r="K33" s="320" t="s">
        <v>419</v>
      </c>
      <c r="L33" s="319" t="s">
        <v>615</v>
      </c>
      <c r="M33" s="324">
        <v>1500</v>
      </c>
      <c r="N33" s="915"/>
      <c r="O33" s="918"/>
    </row>
    <row r="34" spans="1:15" ht="61.2" x14ac:dyDescent="0.3">
      <c r="A34" s="841" t="s">
        <v>106</v>
      </c>
      <c r="B34" s="742" t="s">
        <v>687</v>
      </c>
      <c r="C34" s="742" t="s">
        <v>691</v>
      </c>
      <c r="D34" s="742" t="s">
        <v>294</v>
      </c>
      <c r="E34" s="742" t="s">
        <v>396</v>
      </c>
      <c r="F34" s="937" t="s">
        <v>219</v>
      </c>
      <c r="G34" s="780" t="s">
        <v>397</v>
      </c>
      <c r="H34" s="311" t="s">
        <v>398</v>
      </c>
      <c r="I34" s="311" t="s">
        <v>408</v>
      </c>
      <c r="J34" s="282">
        <v>2</v>
      </c>
      <c r="K34" s="780" t="s">
        <v>422</v>
      </c>
      <c r="L34" s="311" t="s">
        <v>616</v>
      </c>
      <c r="M34" s="313">
        <v>4000</v>
      </c>
      <c r="N34" s="902">
        <f>M34+M35+M37+M38+M36</f>
        <v>53000</v>
      </c>
      <c r="O34" s="905">
        <f>(N34*O45)/N45</f>
        <v>8.8201031785654846E-2</v>
      </c>
    </row>
    <row r="35" spans="1:15" ht="69.599999999999994" customHeight="1" x14ac:dyDescent="0.3">
      <c r="A35" s="842"/>
      <c r="B35" s="954"/>
      <c r="C35" s="954"/>
      <c r="D35" s="954"/>
      <c r="E35" s="954"/>
      <c r="F35" s="938"/>
      <c r="G35" s="738"/>
      <c r="H35" s="304" t="s">
        <v>404</v>
      </c>
      <c r="I35" s="304" t="s">
        <v>405</v>
      </c>
      <c r="J35" s="226">
        <v>0</v>
      </c>
      <c r="K35" s="738"/>
      <c r="L35" s="304" t="s">
        <v>617</v>
      </c>
      <c r="M35" s="256">
        <v>10000</v>
      </c>
      <c r="N35" s="903"/>
      <c r="O35" s="905"/>
    </row>
    <row r="36" spans="1:15" ht="57.6" customHeight="1" x14ac:dyDescent="0.3">
      <c r="A36" s="842"/>
      <c r="B36" s="954"/>
      <c r="C36" s="739" t="s">
        <v>692</v>
      </c>
      <c r="D36" s="739" t="s">
        <v>295</v>
      </c>
      <c r="E36" s="954"/>
      <c r="F36" s="751" t="s">
        <v>113</v>
      </c>
      <c r="G36" s="738"/>
      <c r="H36" s="741" t="s">
        <v>414</v>
      </c>
      <c r="I36" s="741" t="s">
        <v>564</v>
      </c>
      <c r="J36" s="736">
        <v>2</v>
      </c>
      <c r="K36" s="738"/>
      <c r="L36" s="304" t="s">
        <v>728</v>
      </c>
      <c r="M36" s="256">
        <v>12000</v>
      </c>
      <c r="N36" s="903"/>
      <c r="O36" s="905"/>
    </row>
    <row r="37" spans="1:15" ht="55.8" customHeight="1" x14ac:dyDescent="0.3">
      <c r="A37" s="842"/>
      <c r="B37" s="954"/>
      <c r="C37" s="780"/>
      <c r="D37" s="780"/>
      <c r="E37" s="954"/>
      <c r="F37" s="948"/>
      <c r="G37" s="738"/>
      <c r="H37" s="742"/>
      <c r="I37" s="742"/>
      <c r="J37" s="737"/>
      <c r="K37" s="738"/>
      <c r="L37" s="370" t="s">
        <v>727</v>
      </c>
      <c r="M37" s="256">
        <v>12000</v>
      </c>
      <c r="N37" s="903"/>
      <c r="O37" s="905"/>
    </row>
    <row r="38" spans="1:15" ht="112.8" thickBot="1" x14ac:dyDescent="0.35">
      <c r="A38" s="842"/>
      <c r="B38" s="741"/>
      <c r="C38" s="310" t="s">
        <v>693</v>
      </c>
      <c r="D38" s="310" t="s">
        <v>296</v>
      </c>
      <c r="E38" s="310" t="s">
        <v>399</v>
      </c>
      <c r="F38" s="326" t="s">
        <v>219</v>
      </c>
      <c r="G38" s="739"/>
      <c r="H38" s="310" t="s">
        <v>400</v>
      </c>
      <c r="I38" s="310" t="s">
        <v>406</v>
      </c>
      <c r="J38" s="227">
        <v>0</v>
      </c>
      <c r="K38" s="216" t="s">
        <v>423</v>
      </c>
      <c r="L38" s="310" t="s">
        <v>618</v>
      </c>
      <c r="M38" s="327">
        <v>15000</v>
      </c>
      <c r="N38" s="904"/>
      <c r="O38" s="905"/>
    </row>
    <row r="39" spans="1:15" ht="81.599999999999994" customHeight="1" thickBot="1" x14ac:dyDescent="0.35">
      <c r="A39" s="949" t="s">
        <v>412</v>
      </c>
      <c r="B39" s="955" t="s">
        <v>729</v>
      </c>
      <c r="C39" s="955" t="s">
        <v>695</v>
      </c>
      <c r="D39" s="887" t="s">
        <v>297</v>
      </c>
      <c r="E39" s="887" t="s">
        <v>401</v>
      </c>
      <c r="F39" s="368" t="s">
        <v>286</v>
      </c>
      <c r="G39" s="793" t="s">
        <v>402</v>
      </c>
      <c r="H39" s="365" t="str">
        <f>'T11. OBJETIVOS, POLITICAS, META'!E38</f>
        <v>Porcentaje de ejecución del presupuesto participativo</v>
      </c>
      <c r="I39" s="305" t="s">
        <v>599</v>
      </c>
      <c r="J39" s="275">
        <f>'T11. OBJETIVOS, POLITICAS, META'!G38</f>
        <v>0.5</v>
      </c>
      <c r="K39" s="793" t="s">
        <v>424</v>
      </c>
      <c r="L39" s="305" t="s">
        <v>619</v>
      </c>
      <c r="M39" s="259">
        <v>1500</v>
      </c>
      <c r="N39" s="896">
        <f>M39+M40+M44+M41+M42+M43</f>
        <v>128600</v>
      </c>
      <c r="O39" s="899">
        <f>(O45*N39)/N45</f>
        <v>0.21401231486104177</v>
      </c>
    </row>
    <row r="40" spans="1:15" ht="54.6" customHeight="1" thickBot="1" x14ac:dyDescent="0.35">
      <c r="A40" s="950"/>
      <c r="B40" s="956"/>
      <c r="C40" s="958"/>
      <c r="D40" s="888"/>
      <c r="E40" s="888"/>
      <c r="F40" s="893" t="str">
        <f>'T12. PLANES, PROGRAMAS, PROYECT'!D36</f>
        <v xml:space="preserve">Competencia de GAD Parroquial (Artículo 65 b) del COOTAD)  </v>
      </c>
      <c r="G40" s="794"/>
      <c r="H40" s="365" t="str">
        <f>'T11. OBJETIVOS, POLITICAS, META'!E39</f>
        <v>Número de reuniones de rendición de cuentas realizadas.</v>
      </c>
      <c r="I40" s="305" t="str">
        <f>'T11. OBJETIVOS, POLITICAS, META'!F39</f>
        <v>Realizar al menos 1 reunión anual de sociacilización y rendición de cuentas, hasta el año 2027.</v>
      </c>
      <c r="J40" s="196">
        <f>'T11. OBJETIVOS, POLITICAS, META'!G39</f>
        <v>1</v>
      </c>
      <c r="K40" s="794"/>
      <c r="L40" s="306" t="s">
        <v>620</v>
      </c>
      <c r="M40" s="259">
        <v>800</v>
      </c>
      <c r="N40" s="897"/>
      <c r="O40" s="900"/>
    </row>
    <row r="41" spans="1:15" ht="51.6" thickBot="1" x14ac:dyDescent="0.35">
      <c r="A41" s="950"/>
      <c r="B41" s="956"/>
      <c r="C41" s="306" t="s">
        <v>696</v>
      </c>
      <c r="D41" s="889"/>
      <c r="E41" s="889"/>
      <c r="F41" s="894"/>
      <c r="G41" s="743"/>
      <c r="H41" s="365" t="str">
        <f>'T11. OBJETIVOS, POLITICAS, META'!E40</f>
        <v>Porcentaje de avance en elaboración de proyectos</v>
      </c>
      <c r="I41" s="305" t="str">
        <f>'T11. OBJETIVOS, POLITICAS, META'!F40</f>
        <v>Lograr en al menos un 75% la elaboración de un paquete de proyectos de desarrollo parroquial, hasta el año 2027.</v>
      </c>
      <c r="J41" s="196">
        <f>'T11. OBJETIVOS, POLITICAS, META'!G40</f>
        <v>0</v>
      </c>
      <c r="K41" s="743"/>
      <c r="L41" s="306" t="s">
        <v>736</v>
      </c>
      <c r="M41" s="259">
        <v>20000</v>
      </c>
      <c r="N41" s="897"/>
      <c r="O41" s="900"/>
    </row>
    <row r="42" spans="1:15" ht="31.2" thickBot="1" x14ac:dyDescent="0.35">
      <c r="A42" s="950"/>
      <c r="B42" s="956"/>
      <c r="C42" s="743" t="s">
        <v>697</v>
      </c>
      <c r="D42" s="889"/>
      <c r="E42" s="889"/>
      <c r="F42" s="894"/>
      <c r="G42" s="743"/>
      <c r="H42" s="366" t="s">
        <v>731</v>
      </c>
      <c r="I42" s="306" t="s">
        <v>730</v>
      </c>
      <c r="J42" s="196">
        <v>0</v>
      </c>
      <c r="K42" s="743"/>
      <c r="L42" s="306" t="s">
        <v>734</v>
      </c>
      <c r="M42" s="259">
        <v>2000</v>
      </c>
      <c r="N42" s="897"/>
      <c r="O42" s="900"/>
    </row>
    <row r="43" spans="1:15" ht="33.6" customHeight="1" thickBot="1" x14ac:dyDescent="0.35">
      <c r="A43" s="950"/>
      <c r="B43" s="956"/>
      <c r="C43" s="744"/>
      <c r="D43" s="889"/>
      <c r="E43" s="889"/>
      <c r="F43" s="894"/>
      <c r="G43" s="743"/>
      <c r="H43" s="366" t="s">
        <v>732</v>
      </c>
      <c r="I43" s="217" t="s">
        <v>733</v>
      </c>
      <c r="J43" s="283">
        <v>0</v>
      </c>
      <c r="K43" s="743"/>
      <c r="L43" s="306" t="s">
        <v>735</v>
      </c>
      <c r="M43" s="312">
        <v>4300</v>
      </c>
      <c r="N43" s="897"/>
      <c r="O43" s="900"/>
    </row>
    <row r="44" spans="1:15" ht="40.799999999999997" customHeight="1" thickBot="1" x14ac:dyDescent="0.35">
      <c r="A44" s="951"/>
      <c r="B44" s="957"/>
      <c r="C44" s="774"/>
      <c r="D44" s="890"/>
      <c r="E44" s="890"/>
      <c r="F44" s="895"/>
      <c r="G44" s="795"/>
      <c r="H44" s="367" t="str">
        <f>'T11. OBJETIVOS, POLITICAS, META'!E43</f>
        <v xml:space="preserve">Porcentaje de avance de Obra </v>
      </c>
      <c r="I44" s="308" t="str">
        <f>'T11. OBJETIVOS, POLITICAS, META'!F43</f>
        <v>Construir el 100% de la segunda planta de la casa parroquial, hasta el 2027.</v>
      </c>
      <c r="J44" s="276">
        <f>'T11. OBJETIVOS, POLITICAS, META'!G43</f>
        <v>0</v>
      </c>
      <c r="K44" s="795"/>
      <c r="L44" s="307" t="s">
        <v>621</v>
      </c>
      <c r="M44" s="277">
        <v>100000</v>
      </c>
      <c r="N44" s="898"/>
      <c r="O44" s="901"/>
    </row>
    <row r="45" spans="1:15" ht="16.8" customHeight="1" x14ac:dyDescent="0.3">
      <c r="J45" s="236"/>
      <c r="M45" s="523">
        <f>SUM(M3:M44)</f>
        <v>600900</v>
      </c>
      <c r="N45" s="521">
        <f>SUM(N3:N44)</f>
        <v>600900</v>
      </c>
      <c r="O45" s="522">
        <v>1</v>
      </c>
    </row>
    <row r="46" spans="1:15" x14ac:dyDescent="0.3">
      <c r="J46" s="236"/>
    </row>
  </sheetData>
  <mergeCells count="101">
    <mergeCell ref="G39:G44"/>
    <mergeCell ref="E34:E37"/>
    <mergeCell ref="D39:D44"/>
    <mergeCell ref="D11:D16"/>
    <mergeCell ref="B17:B18"/>
    <mergeCell ref="B34:B38"/>
    <mergeCell ref="C39:C40"/>
    <mergeCell ref="C14:C16"/>
    <mergeCell ref="D34:D35"/>
    <mergeCell ref="A17:A33"/>
    <mergeCell ref="A34:A38"/>
    <mergeCell ref="A39:A44"/>
    <mergeCell ref="D17:D18"/>
    <mergeCell ref="B24:B28"/>
    <mergeCell ref="B19:B23"/>
    <mergeCell ref="C19:C23"/>
    <mergeCell ref="C24:C28"/>
    <mergeCell ref="D24:D28"/>
    <mergeCell ref="D19:D23"/>
    <mergeCell ref="C42:C44"/>
    <mergeCell ref="C34:C35"/>
    <mergeCell ref="B39:B44"/>
    <mergeCell ref="K34:K37"/>
    <mergeCell ref="F7:F10"/>
    <mergeCell ref="F34:F35"/>
    <mergeCell ref="G34:G38"/>
    <mergeCell ref="F17:F18"/>
    <mergeCell ref="G17:G18"/>
    <mergeCell ref="H24:H28"/>
    <mergeCell ref="I24:I28"/>
    <mergeCell ref="B5:B6"/>
    <mergeCell ref="H20:H22"/>
    <mergeCell ref="J24:J28"/>
    <mergeCell ref="K17:K18"/>
    <mergeCell ref="K19:K23"/>
    <mergeCell ref="K24:K28"/>
    <mergeCell ref="I20:I22"/>
    <mergeCell ref="J20:J22"/>
    <mergeCell ref="C36:C37"/>
    <mergeCell ref="D36:D37"/>
    <mergeCell ref="F36:F37"/>
    <mergeCell ref="H36:H37"/>
    <mergeCell ref="I36:I37"/>
    <mergeCell ref="J36:J37"/>
    <mergeCell ref="G24:G28"/>
    <mergeCell ref="E19:E23"/>
    <mergeCell ref="A1:G1"/>
    <mergeCell ref="I3:I4"/>
    <mergeCell ref="J3:J4"/>
    <mergeCell ref="B7:B10"/>
    <mergeCell ref="A3:A4"/>
    <mergeCell ref="E3:E4"/>
    <mergeCell ref="F3:F4"/>
    <mergeCell ref="G3:G4"/>
    <mergeCell ref="A5:A6"/>
    <mergeCell ref="A7:A16"/>
    <mergeCell ref="G7:G10"/>
    <mergeCell ref="G11:G16"/>
    <mergeCell ref="F14:F16"/>
    <mergeCell ref="E7:E10"/>
    <mergeCell ref="E11:E16"/>
    <mergeCell ref="D7:D10"/>
    <mergeCell ref="B11:B16"/>
    <mergeCell ref="C9:C10"/>
    <mergeCell ref="C7:C8"/>
    <mergeCell ref="O3:O4"/>
    <mergeCell ref="H3:H4"/>
    <mergeCell ref="N3:N4"/>
    <mergeCell ref="M3:M4"/>
    <mergeCell ref="K3:K4"/>
    <mergeCell ref="L3:L4"/>
    <mergeCell ref="E39:E44"/>
    <mergeCell ref="E17:E18"/>
    <mergeCell ref="F24:F28"/>
    <mergeCell ref="F19:F23"/>
    <mergeCell ref="G19:G23"/>
    <mergeCell ref="F40:F44"/>
    <mergeCell ref="N39:N44"/>
    <mergeCell ref="O39:O44"/>
    <mergeCell ref="N34:N38"/>
    <mergeCell ref="O34:O38"/>
    <mergeCell ref="K39:K44"/>
    <mergeCell ref="N5:N6"/>
    <mergeCell ref="O5:O6"/>
    <mergeCell ref="N7:N16"/>
    <mergeCell ref="O7:O16"/>
    <mergeCell ref="N17:N33"/>
    <mergeCell ref="O17:O33"/>
    <mergeCell ref="K7:K10"/>
    <mergeCell ref="K5:K6"/>
    <mergeCell ref="D3:D4"/>
    <mergeCell ref="F11:F12"/>
    <mergeCell ref="C11:C12"/>
    <mergeCell ref="B30:B31"/>
    <mergeCell ref="C30:C31"/>
    <mergeCell ref="E30:E31"/>
    <mergeCell ref="F30:F31"/>
    <mergeCell ref="G30:G31"/>
    <mergeCell ref="D29:D31"/>
    <mergeCell ref="K11:K16"/>
    <mergeCell ref="E24:E28"/>
  </mergeCells>
  <phoneticPr fontId="59" type="noConversion"/>
  <hyperlinks>
    <hyperlink ref="Q4" location="'TABLA DE CONTENIDOS'!A1" display="INICIO" xr:uid="{5CAE91A9-EC0B-4E69-BAEB-725D68A36E33}"/>
  </hyperlinks>
  <pageMargins left="0.31496062992125984" right="0.15748031496062992" top="0.19685039370078741" bottom="0.19685039370078741" header="0.31496062992125984" footer="0.31496062992125984"/>
  <pageSetup paperSize="9" scale="4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B11D-622A-4C9C-99FB-7D307D6672B7}">
  <sheetPr>
    <tabColor rgb="FFFFC000"/>
  </sheetPr>
  <dimension ref="A2:M44"/>
  <sheetViews>
    <sheetView topLeftCell="A15" workbookViewId="0">
      <selection activeCell="F46" sqref="F46"/>
    </sheetView>
  </sheetViews>
  <sheetFormatPr baseColWidth="10" defaultColWidth="11.44140625" defaultRowHeight="14.4" x14ac:dyDescent="0.3"/>
  <cols>
    <col min="1" max="1" width="23.6640625" customWidth="1"/>
    <col min="2" max="2" width="18.109375" customWidth="1"/>
    <col min="3" max="3" width="7.44140625" customWidth="1"/>
    <col min="4" max="4" width="10" customWidth="1"/>
    <col min="5" max="5" width="10.5546875" customWidth="1"/>
    <col min="6" max="6" width="10.33203125" customWidth="1"/>
    <col min="7" max="8" width="11.33203125" customWidth="1"/>
    <col min="9" max="9" width="22.5546875" customWidth="1"/>
  </cols>
  <sheetData>
    <row r="2" spans="1:13" ht="15" thickBot="1" x14ac:dyDescent="0.35"/>
    <row r="3" spans="1:13" ht="18" customHeight="1" x14ac:dyDescent="0.3">
      <c r="A3" s="998" t="s">
        <v>315</v>
      </c>
      <c r="B3" s="1000" t="s">
        <v>314</v>
      </c>
      <c r="C3" s="1001" t="s">
        <v>316</v>
      </c>
      <c r="D3" s="1002" t="s">
        <v>341</v>
      </c>
      <c r="E3" s="1002" t="s">
        <v>342</v>
      </c>
      <c r="F3" s="1002" t="s">
        <v>343</v>
      </c>
      <c r="G3" s="1002" t="s">
        <v>344</v>
      </c>
      <c r="H3" s="993" t="s">
        <v>808</v>
      </c>
      <c r="I3" s="993" t="s">
        <v>602</v>
      </c>
      <c r="M3" s="64" t="s">
        <v>58</v>
      </c>
    </row>
    <row r="4" spans="1:13" ht="28.95" customHeight="1" thickBot="1" x14ac:dyDescent="0.35">
      <c r="A4" s="999"/>
      <c r="B4" s="700"/>
      <c r="C4" s="703"/>
      <c r="D4" s="1003"/>
      <c r="E4" s="1003"/>
      <c r="F4" s="1003"/>
      <c r="G4" s="1003"/>
      <c r="H4" s="994"/>
      <c r="I4" s="994"/>
    </row>
    <row r="5" spans="1:13" ht="72.599999999999994" customHeight="1" x14ac:dyDescent="0.3">
      <c r="A5" s="451" t="s">
        <v>623</v>
      </c>
      <c r="B5" s="450" t="s">
        <v>366</v>
      </c>
      <c r="C5" s="465">
        <v>1</v>
      </c>
      <c r="D5" s="433">
        <v>0</v>
      </c>
      <c r="E5" s="289">
        <v>1</v>
      </c>
      <c r="F5" s="289">
        <v>1</v>
      </c>
      <c r="G5" s="396">
        <v>1</v>
      </c>
      <c r="H5" s="1012" t="s">
        <v>418</v>
      </c>
      <c r="I5" s="413" t="s">
        <v>625</v>
      </c>
    </row>
    <row r="6" spans="1:13" ht="36.6" customHeight="1" thickBot="1" x14ac:dyDescent="0.35">
      <c r="A6" s="452" t="s">
        <v>624</v>
      </c>
      <c r="B6" s="414" t="s">
        <v>369</v>
      </c>
      <c r="C6" s="466">
        <v>0</v>
      </c>
      <c r="D6" s="434">
        <v>0</v>
      </c>
      <c r="E6" s="395">
        <v>2</v>
      </c>
      <c r="F6" s="395">
        <v>2</v>
      </c>
      <c r="G6" s="397">
        <v>2</v>
      </c>
      <c r="H6" s="1013"/>
      <c r="I6" s="414" t="s">
        <v>603</v>
      </c>
    </row>
    <row r="7" spans="1:13" ht="30.6" x14ac:dyDescent="0.3">
      <c r="A7" s="453" t="s">
        <v>578</v>
      </c>
      <c r="B7" s="415" t="s">
        <v>579</v>
      </c>
      <c r="C7" s="467">
        <v>0</v>
      </c>
      <c r="D7" s="435">
        <v>0</v>
      </c>
      <c r="E7" s="273">
        <v>0.1</v>
      </c>
      <c r="F7" s="273">
        <v>0.2</v>
      </c>
      <c r="G7" s="398">
        <v>0.2</v>
      </c>
      <c r="H7" s="1014" t="s">
        <v>417</v>
      </c>
      <c r="I7" s="415" t="s">
        <v>604</v>
      </c>
    </row>
    <row r="8" spans="1:13" ht="40.799999999999997" x14ac:dyDescent="0.3">
      <c r="A8" s="454" t="s">
        <v>580</v>
      </c>
      <c r="B8" s="416" t="s">
        <v>581</v>
      </c>
      <c r="C8" s="468">
        <v>2</v>
      </c>
      <c r="D8" s="436">
        <v>2</v>
      </c>
      <c r="E8" s="220">
        <v>1</v>
      </c>
      <c r="F8" s="220">
        <v>1</v>
      </c>
      <c r="G8" s="389">
        <v>1</v>
      </c>
      <c r="H8" s="1015"/>
      <c r="I8" s="416" t="s">
        <v>698</v>
      </c>
    </row>
    <row r="9" spans="1:13" ht="30.6" x14ac:dyDescent="0.3">
      <c r="A9" s="454" t="s">
        <v>626</v>
      </c>
      <c r="B9" s="416" t="s">
        <v>627</v>
      </c>
      <c r="C9" s="468" t="s">
        <v>628</v>
      </c>
      <c r="D9" s="436" t="s">
        <v>628</v>
      </c>
      <c r="E9" s="220" t="s">
        <v>629</v>
      </c>
      <c r="F9" s="220" t="s">
        <v>629</v>
      </c>
      <c r="G9" s="389" t="s">
        <v>629</v>
      </c>
      <c r="H9" s="1015"/>
      <c r="I9" s="416" t="s">
        <v>699</v>
      </c>
    </row>
    <row r="10" spans="1:13" ht="31.2" thickBot="1" x14ac:dyDescent="0.35">
      <c r="A10" s="455" t="s">
        <v>582</v>
      </c>
      <c r="B10" s="417" t="s">
        <v>583</v>
      </c>
      <c r="C10" s="469" t="s">
        <v>584</v>
      </c>
      <c r="D10" s="437" t="s">
        <v>575</v>
      </c>
      <c r="E10" s="332" t="s">
        <v>585</v>
      </c>
      <c r="F10" s="332" t="s">
        <v>576</v>
      </c>
      <c r="G10" s="399" t="s">
        <v>576</v>
      </c>
      <c r="H10" s="1016"/>
      <c r="I10" s="417" t="s">
        <v>605</v>
      </c>
    </row>
    <row r="11" spans="1:13" ht="40.799999999999997" x14ac:dyDescent="0.3">
      <c r="A11" s="453" t="s">
        <v>704</v>
      </c>
      <c r="B11" s="415" t="s">
        <v>586</v>
      </c>
      <c r="C11" s="470">
        <v>0</v>
      </c>
      <c r="D11" s="438">
        <v>0</v>
      </c>
      <c r="E11" s="242">
        <v>1</v>
      </c>
      <c r="F11" s="273">
        <v>0</v>
      </c>
      <c r="G11" s="398">
        <v>0</v>
      </c>
      <c r="H11" s="1014" t="s">
        <v>426</v>
      </c>
      <c r="I11" s="415" t="s">
        <v>606</v>
      </c>
    </row>
    <row r="12" spans="1:13" ht="40.799999999999997" x14ac:dyDescent="0.3">
      <c r="A12" s="454" t="s">
        <v>705</v>
      </c>
      <c r="B12" s="416" t="s">
        <v>706</v>
      </c>
      <c r="C12" s="468">
        <v>0</v>
      </c>
      <c r="D12" s="436">
        <v>0</v>
      </c>
      <c r="E12" s="220">
        <v>0</v>
      </c>
      <c r="F12" s="220">
        <v>1</v>
      </c>
      <c r="G12" s="389">
        <v>1</v>
      </c>
      <c r="H12" s="1015"/>
      <c r="I12" s="416" t="s">
        <v>607</v>
      </c>
    </row>
    <row r="13" spans="1:13" ht="51" x14ac:dyDescent="0.3">
      <c r="A13" s="454" t="s">
        <v>587</v>
      </c>
      <c r="B13" s="416" t="s">
        <v>375</v>
      </c>
      <c r="C13" s="471">
        <v>0.5</v>
      </c>
      <c r="D13" s="439">
        <v>0</v>
      </c>
      <c r="E13" s="221">
        <v>0.1</v>
      </c>
      <c r="F13" s="221">
        <v>0.2</v>
      </c>
      <c r="G13" s="390">
        <v>0.2</v>
      </c>
      <c r="H13" s="1017"/>
      <c r="I13" s="416" t="s">
        <v>702</v>
      </c>
    </row>
    <row r="14" spans="1:13" ht="40.799999999999997" x14ac:dyDescent="0.3">
      <c r="A14" s="454" t="s">
        <v>703</v>
      </c>
      <c r="B14" s="416" t="s">
        <v>376</v>
      </c>
      <c r="C14" s="468">
        <v>0</v>
      </c>
      <c r="D14" s="436">
        <v>0</v>
      </c>
      <c r="E14" s="220">
        <v>0</v>
      </c>
      <c r="F14" s="220">
        <v>1</v>
      </c>
      <c r="G14" s="389">
        <v>1</v>
      </c>
      <c r="H14" s="1017"/>
      <c r="I14" s="416" t="s">
        <v>607</v>
      </c>
    </row>
    <row r="15" spans="1:13" ht="40.799999999999997" x14ac:dyDescent="0.3">
      <c r="A15" s="454" t="s">
        <v>701</v>
      </c>
      <c r="B15" s="416" t="s">
        <v>700</v>
      </c>
      <c r="C15" s="471">
        <v>0.6</v>
      </c>
      <c r="D15" s="439">
        <v>0.6</v>
      </c>
      <c r="E15" s="221">
        <v>0.65</v>
      </c>
      <c r="F15" s="221">
        <v>0.7</v>
      </c>
      <c r="G15" s="390">
        <v>0.8</v>
      </c>
      <c r="H15" s="1017"/>
      <c r="I15" s="416" t="s">
        <v>608</v>
      </c>
    </row>
    <row r="16" spans="1:13" ht="31.2" thickBot="1" x14ac:dyDescent="0.35">
      <c r="A16" s="455" t="s">
        <v>707</v>
      </c>
      <c r="B16" s="417" t="s">
        <v>566</v>
      </c>
      <c r="C16" s="466">
        <v>0</v>
      </c>
      <c r="D16" s="440">
        <v>0</v>
      </c>
      <c r="E16" s="338">
        <v>3</v>
      </c>
      <c r="F16" s="338">
        <v>3</v>
      </c>
      <c r="G16" s="400">
        <v>2</v>
      </c>
      <c r="H16" s="1016"/>
      <c r="I16" s="417" t="s">
        <v>737</v>
      </c>
    </row>
    <row r="17" spans="1:9" ht="40.799999999999997" x14ac:dyDescent="0.3">
      <c r="A17" s="456" t="s">
        <v>421</v>
      </c>
      <c r="B17" s="420" t="s">
        <v>588</v>
      </c>
      <c r="C17" s="467">
        <v>0</v>
      </c>
      <c r="D17" s="441">
        <v>0</v>
      </c>
      <c r="E17" s="350">
        <v>0.4</v>
      </c>
      <c r="F17" s="350">
        <v>0.4</v>
      </c>
      <c r="G17" s="401">
        <v>0.2</v>
      </c>
      <c r="H17" s="990" t="s">
        <v>441</v>
      </c>
      <c r="I17" s="418" t="s">
        <v>723</v>
      </c>
    </row>
    <row r="18" spans="1:9" ht="31.2" thickBot="1" x14ac:dyDescent="0.35">
      <c r="A18" s="457" t="s">
        <v>380</v>
      </c>
      <c r="B18" s="422" t="s">
        <v>589</v>
      </c>
      <c r="C18" s="466">
        <v>0</v>
      </c>
      <c r="D18" s="373">
        <v>0</v>
      </c>
      <c r="E18" s="253">
        <v>0</v>
      </c>
      <c r="F18" s="253">
        <v>1</v>
      </c>
      <c r="G18" s="402">
        <v>0</v>
      </c>
      <c r="H18" s="992"/>
      <c r="I18" s="419" t="s">
        <v>609</v>
      </c>
    </row>
    <row r="19" spans="1:9" ht="30.6" customHeight="1" x14ac:dyDescent="0.3">
      <c r="A19" s="456" t="s">
        <v>382</v>
      </c>
      <c r="B19" s="420" t="s">
        <v>590</v>
      </c>
      <c r="C19" s="467">
        <v>1</v>
      </c>
      <c r="D19" s="441">
        <v>1</v>
      </c>
      <c r="E19" s="274">
        <v>1</v>
      </c>
      <c r="F19" s="274">
        <v>1</v>
      </c>
      <c r="G19" s="403">
        <v>1</v>
      </c>
      <c r="H19" s="966" t="s">
        <v>569</v>
      </c>
      <c r="I19" s="420" t="s">
        <v>610</v>
      </c>
    </row>
    <row r="20" spans="1:9" ht="30.6" customHeight="1" x14ac:dyDescent="0.3">
      <c r="A20" s="1004" t="s">
        <v>708</v>
      </c>
      <c r="B20" s="1006" t="s">
        <v>709</v>
      </c>
      <c r="C20" s="971">
        <v>3</v>
      </c>
      <c r="D20" s="1008">
        <v>2</v>
      </c>
      <c r="E20" s="729">
        <v>2</v>
      </c>
      <c r="F20" s="729">
        <v>2</v>
      </c>
      <c r="G20" s="1010">
        <v>2</v>
      </c>
      <c r="H20" s="967"/>
      <c r="I20" s="421" t="s">
        <v>725</v>
      </c>
    </row>
    <row r="21" spans="1:9" ht="30.6" customHeight="1" x14ac:dyDescent="0.3">
      <c r="A21" s="991"/>
      <c r="B21" s="996"/>
      <c r="C21" s="982"/>
      <c r="D21" s="985"/>
      <c r="E21" s="946"/>
      <c r="F21" s="946"/>
      <c r="G21" s="988"/>
      <c r="H21" s="967"/>
      <c r="I21" s="421" t="s">
        <v>741</v>
      </c>
    </row>
    <row r="22" spans="1:9" ht="51" x14ac:dyDescent="0.3">
      <c r="A22" s="1005"/>
      <c r="B22" s="1007"/>
      <c r="C22" s="972"/>
      <c r="D22" s="1009"/>
      <c r="E22" s="730"/>
      <c r="F22" s="730"/>
      <c r="G22" s="1011"/>
      <c r="H22" s="967"/>
      <c r="I22" s="421" t="s">
        <v>724</v>
      </c>
    </row>
    <row r="23" spans="1:9" ht="51.6" thickBot="1" x14ac:dyDescent="0.35">
      <c r="A23" s="457" t="s">
        <v>710</v>
      </c>
      <c r="B23" s="422" t="s">
        <v>568</v>
      </c>
      <c r="C23" s="466">
        <v>0</v>
      </c>
      <c r="D23" s="373">
        <v>0</v>
      </c>
      <c r="E23" s="253">
        <v>3</v>
      </c>
      <c r="F23" s="253">
        <v>3</v>
      </c>
      <c r="G23" s="402">
        <v>0</v>
      </c>
      <c r="H23" s="968"/>
      <c r="I23" s="422" t="s">
        <v>611</v>
      </c>
    </row>
    <row r="24" spans="1:9" ht="30.6" customHeight="1" x14ac:dyDescent="0.3">
      <c r="A24" s="990" t="s">
        <v>738</v>
      </c>
      <c r="B24" s="995" t="s">
        <v>385</v>
      </c>
      <c r="C24" s="981">
        <v>2</v>
      </c>
      <c r="D24" s="984">
        <v>2</v>
      </c>
      <c r="E24" s="945">
        <v>2</v>
      </c>
      <c r="F24" s="945">
        <v>2</v>
      </c>
      <c r="G24" s="987">
        <v>1</v>
      </c>
      <c r="H24" s="966" t="s">
        <v>719</v>
      </c>
      <c r="I24" s="420" t="s">
        <v>715</v>
      </c>
    </row>
    <row r="25" spans="1:9" ht="30.6" x14ac:dyDescent="0.3">
      <c r="A25" s="991"/>
      <c r="B25" s="996"/>
      <c r="C25" s="982"/>
      <c r="D25" s="985"/>
      <c r="E25" s="946"/>
      <c r="F25" s="946"/>
      <c r="G25" s="988"/>
      <c r="H25" s="967"/>
      <c r="I25" s="421" t="s">
        <v>716</v>
      </c>
    </row>
    <row r="26" spans="1:9" ht="30.6" x14ac:dyDescent="0.3">
      <c r="A26" s="991"/>
      <c r="B26" s="996"/>
      <c r="C26" s="982"/>
      <c r="D26" s="985"/>
      <c r="E26" s="946"/>
      <c r="F26" s="946"/>
      <c r="G26" s="988"/>
      <c r="H26" s="967"/>
      <c r="I26" s="421" t="s">
        <v>717</v>
      </c>
    </row>
    <row r="27" spans="1:9" ht="40.799999999999997" x14ac:dyDescent="0.3">
      <c r="A27" s="991"/>
      <c r="B27" s="996"/>
      <c r="C27" s="982"/>
      <c r="D27" s="985"/>
      <c r="E27" s="946"/>
      <c r="F27" s="946"/>
      <c r="G27" s="988"/>
      <c r="H27" s="967"/>
      <c r="I27" s="421" t="s">
        <v>718</v>
      </c>
    </row>
    <row r="28" spans="1:9" ht="34.200000000000003" customHeight="1" thickBot="1" x14ac:dyDescent="0.35">
      <c r="A28" s="992"/>
      <c r="B28" s="997"/>
      <c r="C28" s="983"/>
      <c r="D28" s="986"/>
      <c r="E28" s="947"/>
      <c r="F28" s="947"/>
      <c r="G28" s="989"/>
      <c r="H28" s="968"/>
      <c r="I28" s="423" t="s">
        <v>720</v>
      </c>
    </row>
    <row r="29" spans="1:9" ht="51.6" thickBot="1" x14ac:dyDescent="0.35">
      <c r="A29" s="456" t="s">
        <v>591</v>
      </c>
      <c r="B29" s="420" t="s">
        <v>577</v>
      </c>
      <c r="C29" s="472">
        <v>0</v>
      </c>
      <c r="D29" s="442">
        <v>0</v>
      </c>
      <c r="E29" s="391">
        <v>0.3</v>
      </c>
      <c r="F29" s="391">
        <v>0.5</v>
      </c>
      <c r="G29" s="404">
        <v>0.2</v>
      </c>
      <c r="H29" s="431" t="s">
        <v>726</v>
      </c>
      <c r="I29" s="424" t="s">
        <v>612</v>
      </c>
    </row>
    <row r="30" spans="1:9" ht="41.4" thickBot="1" x14ac:dyDescent="0.35">
      <c r="A30" s="458" t="s">
        <v>478</v>
      </c>
      <c r="B30" s="421" t="s">
        <v>479</v>
      </c>
      <c r="C30" s="468">
        <v>0</v>
      </c>
      <c r="D30" s="372">
        <v>0</v>
      </c>
      <c r="E30" s="222">
        <v>1</v>
      </c>
      <c r="F30" s="222">
        <v>1</v>
      </c>
      <c r="G30" s="405">
        <v>1</v>
      </c>
      <c r="H30" s="431" t="s">
        <v>739</v>
      </c>
      <c r="I30" s="424" t="s">
        <v>740</v>
      </c>
    </row>
    <row r="31" spans="1:9" ht="41.4" thickBot="1" x14ac:dyDescent="0.35">
      <c r="A31" s="458" t="s">
        <v>713</v>
      </c>
      <c r="B31" s="421" t="s">
        <v>714</v>
      </c>
      <c r="C31" s="468">
        <v>40</v>
      </c>
      <c r="D31" s="372">
        <v>50</v>
      </c>
      <c r="E31" s="222">
        <v>50</v>
      </c>
      <c r="F31" s="222">
        <v>50</v>
      </c>
      <c r="G31" s="405">
        <v>50</v>
      </c>
      <c r="H31" s="431" t="s">
        <v>425</v>
      </c>
      <c r="I31" s="424" t="s">
        <v>613</v>
      </c>
    </row>
    <row r="32" spans="1:9" ht="41.4" thickBot="1" x14ac:dyDescent="0.35">
      <c r="A32" s="458" t="s">
        <v>592</v>
      </c>
      <c r="B32" s="421" t="s">
        <v>593</v>
      </c>
      <c r="C32" s="468">
        <v>0</v>
      </c>
      <c r="D32" s="372">
        <v>0</v>
      </c>
      <c r="E32" s="222">
        <v>1</v>
      </c>
      <c r="F32" s="222">
        <v>1</v>
      </c>
      <c r="G32" s="405">
        <v>1</v>
      </c>
      <c r="H32" s="431" t="s">
        <v>420</v>
      </c>
      <c r="I32" s="424" t="s">
        <v>614</v>
      </c>
    </row>
    <row r="33" spans="1:9" ht="61.8" thickBot="1" x14ac:dyDescent="0.35">
      <c r="A33" s="457" t="s">
        <v>395</v>
      </c>
      <c r="B33" s="422" t="s">
        <v>594</v>
      </c>
      <c r="C33" s="466">
        <v>0</v>
      </c>
      <c r="D33" s="373">
        <v>0</v>
      </c>
      <c r="E33" s="253">
        <v>2</v>
      </c>
      <c r="F33" s="253">
        <v>2</v>
      </c>
      <c r="G33" s="402">
        <v>2</v>
      </c>
      <c r="H33" s="431" t="s">
        <v>419</v>
      </c>
      <c r="I33" s="424" t="s">
        <v>615</v>
      </c>
    </row>
    <row r="34" spans="1:9" ht="61.2" x14ac:dyDescent="0.3">
      <c r="A34" s="459" t="s">
        <v>408</v>
      </c>
      <c r="B34" s="425" t="s">
        <v>595</v>
      </c>
      <c r="C34" s="470">
        <v>2</v>
      </c>
      <c r="D34" s="443">
        <v>0</v>
      </c>
      <c r="E34" s="254">
        <v>3</v>
      </c>
      <c r="F34" s="254">
        <v>3</v>
      </c>
      <c r="G34" s="406">
        <v>2</v>
      </c>
      <c r="H34" s="977" t="s">
        <v>422</v>
      </c>
      <c r="I34" s="425" t="s">
        <v>616</v>
      </c>
    </row>
    <row r="35" spans="1:9" ht="40.799999999999997" x14ac:dyDescent="0.3">
      <c r="A35" s="460" t="s">
        <v>596</v>
      </c>
      <c r="B35" s="426" t="s">
        <v>404</v>
      </c>
      <c r="C35" s="468">
        <v>0</v>
      </c>
      <c r="D35" s="444">
        <v>0</v>
      </c>
      <c r="E35" s="226">
        <v>0</v>
      </c>
      <c r="F35" s="226">
        <v>1</v>
      </c>
      <c r="G35" s="407">
        <v>0</v>
      </c>
      <c r="H35" s="978"/>
      <c r="I35" s="426" t="s">
        <v>617</v>
      </c>
    </row>
    <row r="36" spans="1:9" ht="40.799999999999997" x14ac:dyDescent="0.3">
      <c r="A36" s="969" t="s">
        <v>413</v>
      </c>
      <c r="B36" s="979" t="s">
        <v>597</v>
      </c>
      <c r="C36" s="971">
        <v>2</v>
      </c>
      <c r="D36" s="973">
        <v>2</v>
      </c>
      <c r="E36" s="736">
        <v>2</v>
      </c>
      <c r="F36" s="736">
        <v>2</v>
      </c>
      <c r="G36" s="975">
        <v>2</v>
      </c>
      <c r="H36" s="978"/>
      <c r="I36" s="426" t="s">
        <v>728</v>
      </c>
    </row>
    <row r="37" spans="1:9" ht="30" customHeight="1" x14ac:dyDescent="0.3">
      <c r="A37" s="970"/>
      <c r="B37" s="980"/>
      <c r="C37" s="972"/>
      <c r="D37" s="974"/>
      <c r="E37" s="737"/>
      <c r="F37" s="737"/>
      <c r="G37" s="976"/>
      <c r="H37" s="978"/>
      <c r="I37" s="426" t="s">
        <v>809</v>
      </c>
    </row>
    <row r="38" spans="1:9" ht="41.4" thickBot="1" x14ac:dyDescent="0.35">
      <c r="A38" s="461" t="s">
        <v>598</v>
      </c>
      <c r="B38" s="427" t="s">
        <v>400</v>
      </c>
      <c r="C38" s="466">
        <v>0</v>
      </c>
      <c r="D38" s="445">
        <v>0</v>
      </c>
      <c r="E38" s="392">
        <v>1</v>
      </c>
      <c r="F38" s="392">
        <v>1</v>
      </c>
      <c r="G38" s="408">
        <v>1</v>
      </c>
      <c r="H38" s="432" t="s">
        <v>423</v>
      </c>
      <c r="I38" s="427" t="s">
        <v>618</v>
      </c>
    </row>
    <row r="39" spans="1:9" ht="40.799999999999997" x14ac:dyDescent="0.3">
      <c r="A39" s="462" t="s">
        <v>599</v>
      </c>
      <c r="B39" s="428" t="s">
        <v>600</v>
      </c>
      <c r="C39" s="473">
        <v>0.5</v>
      </c>
      <c r="D39" s="446">
        <v>0.5</v>
      </c>
      <c r="E39" s="393">
        <v>1</v>
      </c>
      <c r="F39" s="393">
        <v>1</v>
      </c>
      <c r="G39" s="409">
        <v>1</v>
      </c>
      <c r="H39" s="962" t="s">
        <v>424</v>
      </c>
      <c r="I39" s="428" t="s">
        <v>619</v>
      </c>
    </row>
    <row r="40" spans="1:9" ht="30.6" x14ac:dyDescent="0.3">
      <c r="A40" s="463" t="s">
        <v>572</v>
      </c>
      <c r="B40" s="429" t="s">
        <v>573</v>
      </c>
      <c r="C40" s="468">
        <v>1</v>
      </c>
      <c r="D40" s="447">
        <v>1</v>
      </c>
      <c r="E40" s="229">
        <v>1</v>
      </c>
      <c r="F40" s="229">
        <v>1</v>
      </c>
      <c r="G40" s="410">
        <v>1</v>
      </c>
      <c r="H40" s="963"/>
      <c r="I40" s="429" t="s">
        <v>620</v>
      </c>
    </row>
    <row r="41" spans="1:9" ht="51" x14ac:dyDescent="0.3">
      <c r="A41" s="463" t="s">
        <v>491</v>
      </c>
      <c r="B41" s="429" t="s">
        <v>403</v>
      </c>
      <c r="C41" s="471">
        <v>0</v>
      </c>
      <c r="D41" s="448">
        <v>0.1</v>
      </c>
      <c r="E41" s="228">
        <v>0.3</v>
      </c>
      <c r="F41" s="228">
        <v>0.3</v>
      </c>
      <c r="G41" s="411">
        <v>0.05</v>
      </c>
      <c r="H41" s="964"/>
      <c r="I41" s="429" t="s">
        <v>736</v>
      </c>
    </row>
    <row r="42" spans="1:9" ht="20.399999999999999" x14ac:dyDescent="0.3">
      <c r="A42" s="463" t="s">
        <v>730</v>
      </c>
      <c r="B42" s="429" t="s">
        <v>731</v>
      </c>
      <c r="C42" s="468">
        <v>0</v>
      </c>
      <c r="D42" s="447">
        <v>0</v>
      </c>
      <c r="E42" s="229">
        <v>1</v>
      </c>
      <c r="F42" s="229">
        <v>1</v>
      </c>
      <c r="G42" s="410">
        <v>0</v>
      </c>
      <c r="H42" s="964"/>
      <c r="I42" s="429" t="s">
        <v>734</v>
      </c>
    </row>
    <row r="43" spans="1:9" ht="20.399999999999999" x14ac:dyDescent="0.3">
      <c r="A43" s="463" t="s">
        <v>733</v>
      </c>
      <c r="B43" s="429" t="s">
        <v>732</v>
      </c>
      <c r="C43" s="468">
        <v>0</v>
      </c>
      <c r="D43" s="447">
        <v>0</v>
      </c>
      <c r="E43" s="229">
        <v>1</v>
      </c>
      <c r="F43" s="229">
        <v>1</v>
      </c>
      <c r="G43" s="410">
        <v>0</v>
      </c>
      <c r="H43" s="964"/>
      <c r="I43" s="429" t="s">
        <v>735</v>
      </c>
    </row>
    <row r="44" spans="1:9" ht="31.2" thickBot="1" x14ac:dyDescent="0.35">
      <c r="A44" s="464" t="s">
        <v>601</v>
      </c>
      <c r="B44" s="430" t="s">
        <v>485</v>
      </c>
      <c r="C44" s="474">
        <v>0</v>
      </c>
      <c r="D44" s="449">
        <v>0</v>
      </c>
      <c r="E44" s="394">
        <v>0.4</v>
      </c>
      <c r="F44" s="394">
        <v>0.4</v>
      </c>
      <c r="G44" s="412">
        <v>0.2</v>
      </c>
      <c r="H44" s="965"/>
      <c r="I44" s="430" t="s">
        <v>621</v>
      </c>
    </row>
  </sheetData>
  <mergeCells count="38">
    <mergeCell ref="H5:H6"/>
    <mergeCell ref="H7:H10"/>
    <mergeCell ref="H11:H16"/>
    <mergeCell ref="E3:E4"/>
    <mergeCell ref="F3:F4"/>
    <mergeCell ref="G3:G4"/>
    <mergeCell ref="I3:I4"/>
    <mergeCell ref="H3:H4"/>
    <mergeCell ref="B24:B28"/>
    <mergeCell ref="A3:A4"/>
    <mergeCell ref="B3:B4"/>
    <mergeCell ref="C3:C4"/>
    <mergeCell ref="D3:D4"/>
    <mergeCell ref="H17:H18"/>
    <mergeCell ref="H19:H23"/>
    <mergeCell ref="A20:A22"/>
    <mergeCell ref="B20:B22"/>
    <mergeCell ref="C20:C22"/>
    <mergeCell ref="D20:D22"/>
    <mergeCell ref="E20:E22"/>
    <mergeCell ref="F20:F22"/>
    <mergeCell ref="G20:G22"/>
    <mergeCell ref="H39:H44"/>
    <mergeCell ref="H24:H28"/>
    <mergeCell ref="A36:A37"/>
    <mergeCell ref="C36:C37"/>
    <mergeCell ref="D36:D37"/>
    <mergeCell ref="E36:E37"/>
    <mergeCell ref="F36:F37"/>
    <mergeCell ref="G36:G37"/>
    <mergeCell ref="H34:H37"/>
    <mergeCell ref="B36:B37"/>
    <mergeCell ref="C24:C28"/>
    <mergeCell ref="D24:D28"/>
    <mergeCell ref="E24:E28"/>
    <mergeCell ref="F24:F28"/>
    <mergeCell ref="G24:G28"/>
    <mergeCell ref="A24:A28"/>
  </mergeCells>
  <hyperlinks>
    <hyperlink ref="M3" location="'TABLA DE CONTENIDOS'!A1" display="INICIO" xr:uid="{512D3604-9183-466D-8C4A-1FE47AD19312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2BEE-4F1C-49AE-837A-6E3CE56D082F}">
  <sheetPr>
    <tabColor theme="8" tint="-0.249977111117893"/>
  </sheetPr>
  <dimension ref="A1:E14"/>
  <sheetViews>
    <sheetView topLeftCell="A10" zoomScale="112" zoomScaleNormal="112" workbookViewId="0">
      <selection activeCell="G14" sqref="G14"/>
    </sheetView>
  </sheetViews>
  <sheetFormatPr baseColWidth="10" defaultColWidth="11.44140625" defaultRowHeight="14.4" x14ac:dyDescent="0.3"/>
  <cols>
    <col min="1" max="1" width="26.33203125" customWidth="1"/>
    <col min="2" max="2" width="30.44140625" customWidth="1"/>
    <col min="3" max="3" width="29.5546875" customWidth="1"/>
    <col min="5" max="5" width="12.6640625" customWidth="1"/>
  </cols>
  <sheetData>
    <row r="1" spans="1:5" x14ac:dyDescent="0.3">
      <c r="A1" s="42" t="s">
        <v>345</v>
      </c>
      <c r="B1" s="42"/>
      <c r="C1" s="42"/>
    </row>
    <row r="2" spans="1:5" x14ac:dyDescent="0.3">
      <c r="A2" s="42"/>
      <c r="B2" s="42"/>
      <c r="C2" s="42"/>
    </row>
    <row r="3" spans="1:5" ht="25.2" customHeight="1" x14ac:dyDescent="0.3">
      <c r="A3" s="45" t="s">
        <v>346</v>
      </c>
      <c r="B3" s="176" t="s">
        <v>347</v>
      </c>
      <c r="C3" s="44" t="s">
        <v>348</v>
      </c>
      <c r="E3" s="64" t="s">
        <v>58</v>
      </c>
    </row>
    <row r="4" spans="1:5" ht="69" x14ac:dyDescent="0.3">
      <c r="A4" s="371" t="s">
        <v>513</v>
      </c>
      <c r="B4" s="371" t="s">
        <v>538</v>
      </c>
      <c r="C4" s="371" t="s">
        <v>515</v>
      </c>
    </row>
    <row r="5" spans="1:5" ht="55.2" x14ac:dyDescent="0.3">
      <c r="A5" s="371" t="s">
        <v>539</v>
      </c>
      <c r="B5" s="371" t="s">
        <v>540</v>
      </c>
      <c r="C5" s="371" t="s">
        <v>514</v>
      </c>
    </row>
    <row r="6" spans="1:5" ht="82.8" x14ac:dyDescent="0.3">
      <c r="A6" s="371" t="s">
        <v>516</v>
      </c>
      <c r="B6" s="371" t="s">
        <v>517</v>
      </c>
      <c r="C6" s="371" t="s">
        <v>518</v>
      </c>
    </row>
    <row r="7" spans="1:5" ht="82.8" x14ac:dyDescent="0.3">
      <c r="A7" s="371" t="s">
        <v>519</v>
      </c>
      <c r="B7" s="371" t="s">
        <v>520</v>
      </c>
      <c r="C7" s="371" t="s">
        <v>541</v>
      </c>
    </row>
    <row r="8" spans="1:5" ht="82.8" x14ac:dyDescent="0.3">
      <c r="A8" s="371" t="s">
        <v>527</v>
      </c>
      <c r="B8" s="371" t="s">
        <v>525</v>
      </c>
      <c r="C8" s="371" t="s">
        <v>528</v>
      </c>
    </row>
    <row r="9" spans="1:5" ht="41.4" x14ac:dyDescent="0.3">
      <c r="A9" s="371" t="s">
        <v>526</v>
      </c>
      <c r="B9" s="371" t="s">
        <v>522</v>
      </c>
      <c r="C9" s="371" t="s">
        <v>524</v>
      </c>
    </row>
    <row r="10" spans="1:5" ht="110.4" x14ac:dyDescent="0.3">
      <c r="A10" s="371" t="s">
        <v>521</v>
      </c>
      <c r="B10" s="371" t="s">
        <v>534</v>
      </c>
      <c r="C10" s="371" t="s">
        <v>523</v>
      </c>
    </row>
    <row r="11" spans="1:5" ht="41.4" x14ac:dyDescent="0.3">
      <c r="A11" s="371" t="s">
        <v>529</v>
      </c>
      <c r="B11" s="371" t="s">
        <v>530</v>
      </c>
      <c r="C11" s="371" t="s">
        <v>531</v>
      </c>
    </row>
    <row r="12" spans="1:5" ht="82.8" x14ac:dyDescent="0.3">
      <c r="A12" s="371" t="s">
        <v>532</v>
      </c>
      <c r="B12" s="371" t="s">
        <v>533</v>
      </c>
      <c r="C12" s="371" t="s">
        <v>518</v>
      </c>
    </row>
    <row r="13" spans="1:5" ht="55.2" x14ac:dyDescent="0.3">
      <c r="A13" s="371" t="s">
        <v>535</v>
      </c>
      <c r="B13" s="371" t="s">
        <v>536</v>
      </c>
      <c r="C13" s="371" t="s">
        <v>537</v>
      </c>
    </row>
    <row r="14" spans="1:5" ht="43.2" x14ac:dyDescent="0.3">
      <c r="A14" s="207" t="s">
        <v>749</v>
      </c>
      <c r="B14" s="207" t="s">
        <v>750</v>
      </c>
      <c r="C14" s="207" t="s">
        <v>751</v>
      </c>
    </row>
  </sheetData>
  <hyperlinks>
    <hyperlink ref="E3" location="'TABLA DE CONTENIDOS'!A1" display="INICIO" xr:uid="{E2A689AE-E825-4B43-93FF-9C51824A07F5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B0E0-0A4E-4A44-BB35-471914DDB43C}">
  <sheetPr>
    <tabColor theme="8" tint="-0.249977111117893"/>
  </sheetPr>
  <dimension ref="A1:G64"/>
  <sheetViews>
    <sheetView zoomScale="81" zoomScaleNormal="81" workbookViewId="0">
      <selection activeCell="I8" sqref="I8"/>
    </sheetView>
  </sheetViews>
  <sheetFormatPr baseColWidth="10" defaultColWidth="11.44140625" defaultRowHeight="14.4" x14ac:dyDescent="0.3"/>
  <cols>
    <col min="1" max="1" width="19.6640625" customWidth="1"/>
    <col min="2" max="2" width="20.88671875" customWidth="1"/>
    <col min="3" max="3" width="18.21875" customWidth="1"/>
    <col min="4" max="4" width="14.21875" customWidth="1"/>
    <col min="5" max="5" width="12.6640625" customWidth="1"/>
  </cols>
  <sheetData>
    <row r="1" spans="1:7" x14ac:dyDescent="0.3">
      <c r="A1" s="696" t="s">
        <v>349</v>
      </c>
      <c r="B1" s="696"/>
      <c r="C1" s="696"/>
      <c r="D1" s="696"/>
    </row>
    <row r="2" spans="1:7" x14ac:dyDescent="0.3">
      <c r="A2" s="168"/>
      <c r="B2" s="168"/>
      <c r="C2" s="168"/>
      <c r="D2" s="168"/>
    </row>
    <row r="3" spans="1:7" ht="14.4" customHeight="1" x14ac:dyDescent="0.3">
      <c r="A3" s="1029" t="s">
        <v>350</v>
      </c>
      <c r="B3" s="1030" t="s">
        <v>602</v>
      </c>
      <c r="C3" s="1032" t="s">
        <v>351</v>
      </c>
      <c r="D3" s="1033"/>
      <c r="E3" s="1034" t="s">
        <v>352</v>
      </c>
      <c r="F3" s="1036" t="s">
        <v>353</v>
      </c>
    </row>
    <row r="4" spans="1:7" ht="24" x14ac:dyDescent="0.3">
      <c r="A4" s="1029"/>
      <c r="B4" s="1031"/>
      <c r="C4" s="475" t="s">
        <v>354</v>
      </c>
      <c r="D4" s="476" t="s">
        <v>355</v>
      </c>
      <c r="E4" s="1035"/>
      <c r="F4" s="1036"/>
      <c r="G4" s="64" t="s">
        <v>58</v>
      </c>
    </row>
    <row r="5" spans="1:7" ht="46.8" customHeight="1" x14ac:dyDescent="0.3">
      <c r="A5" s="1037" t="s">
        <v>418</v>
      </c>
      <c r="B5" s="1037" t="s">
        <v>625</v>
      </c>
      <c r="C5" s="478" t="s">
        <v>542</v>
      </c>
      <c r="D5" s="478" t="s">
        <v>543</v>
      </c>
      <c r="E5" s="478" t="s">
        <v>544</v>
      </c>
      <c r="F5" s="478" t="s">
        <v>545</v>
      </c>
    </row>
    <row r="6" spans="1:7" ht="66" customHeight="1" x14ac:dyDescent="0.3">
      <c r="A6" s="1038"/>
      <c r="B6" s="1038"/>
      <c r="C6" s="478" t="s">
        <v>546</v>
      </c>
      <c r="D6" s="478" t="s">
        <v>547</v>
      </c>
      <c r="E6" s="478" t="s">
        <v>544</v>
      </c>
      <c r="F6" s="478" t="s">
        <v>545</v>
      </c>
    </row>
    <row r="7" spans="1:7" ht="101.4" customHeight="1" x14ac:dyDescent="0.3">
      <c r="A7" s="1038"/>
      <c r="B7" s="1038"/>
      <c r="C7" s="478" t="s">
        <v>548</v>
      </c>
      <c r="D7" s="478" t="s">
        <v>810</v>
      </c>
      <c r="E7" s="478" t="s">
        <v>544</v>
      </c>
      <c r="F7" s="478" t="s">
        <v>545</v>
      </c>
    </row>
    <row r="8" spans="1:7" ht="84" customHeight="1" x14ac:dyDescent="0.3">
      <c r="A8" s="1038"/>
      <c r="B8" s="1038"/>
      <c r="C8" s="478" t="s">
        <v>549</v>
      </c>
      <c r="D8" s="478" t="s">
        <v>811</v>
      </c>
      <c r="E8" s="478" t="s">
        <v>551</v>
      </c>
      <c r="F8" s="478" t="s">
        <v>545</v>
      </c>
    </row>
    <row r="9" spans="1:7" ht="47.4" customHeight="1" x14ac:dyDescent="0.3">
      <c r="A9" s="1038"/>
      <c r="B9" s="1039"/>
      <c r="C9" s="478" t="s">
        <v>555</v>
      </c>
      <c r="D9" s="478" t="s">
        <v>812</v>
      </c>
      <c r="E9" s="478" t="s">
        <v>554</v>
      </c>
      <c r="F9" s="478" t="s">
        <v>545</v>
      </c>
    </row>
    <row r="10" spans="1:7" ht="24" x14ac:dyDescent="0.3">
      <c r="A10" s="1038"/>
      <c r="B10" s="1038" t="s">
        <v>603</v>
      </c>
      <c r="C10" s="478" t="s">
        <v>549</v>
      </c>
      <c r="D10" s="478" t="s">
        <v>550</v>
      </c>
      <c r="E10" s="478" t="s">
        <v>551</v>
      </c>
      <c r="F10" s="478" t="s">
        <v>545</v>
      </c>
    </row>
    <row r="11" spans="1:7" ht="48" x14ac:dyDescent="0.3">
      <c r="A11" s="1038"/>
      <c r="B11" s="1038"/>
      <c r="C11" s="478" t="s">
        <v>548</v>
      </c>
      <c r="D11" s="478" t="s">
        <v>813</v>
      </c>
      <c r="E11" s="478" t="s">
        <v>544</v>
      </c>
      <c r="F11" s="478" t="s">
        <v>545</v>
      </c>
    </row>
    <row r="12" spans="1:7" ht="48" x14ac:dyDescent="0.3">
      <c r="A12" s="1038"/>
      <c r="B12" s="1038"/>
      <c r="C12" s="478" t="s">
        <v>552</v>
      </c>
      <c r="D12" s="478" t="s">
        <v>543</v>
      </c>
      <c r="E12" s="478" t="s">
        <v>551</v>
      </c>
      <c r="F12" s="478" t="s">
        <v>545</v>
      </c>
    </row>
    <row r="13" spans="1:7" ht="45" customHeight="1" thickBot="1" x14ac:dyDescent="0.35">
      <c r="A13" s="1038"/>
      <c r="B13" s="1038"/>
      <c r="C13" s="477" t="s">
        <v>555</v>
      </c>
      <c r="D13" s="477" t="s">
        <v>553</v>
      </c>
      <c r="E13" s="477" t="s">
        <v>554</v>
      </c>
      <c r="F13" s="477" t="s">
        <v>545</v>
      </c>
    </row>
    <row r="14" spans="1:7" ht="73.8" customHeight="1" x14ac:dyDescent="0.3">
      <c r="A14" s="1040" t="s">
        <v>556</v>
      </c>
      <c r="B14" s="479" t="s">
        <v>604</v>
      </c>
      <c r="C14" s="479" t="s">
        <v>548</v>
      </c>
      <c r="D14" s="479" t="s">
        <v>557</v>
      </c>
      <c r="E14" s="479" t="s">
        <v>558</v>
      </c>
      <c r="F14" s="480" t="s">
        <v>545</v>
      </c>
    </row>
    <row r="15" spans="1:7" ht="64.8" customHeight="1" x14ac:dyDescent="0.3">
      <c r="A15" s="1019"/>
      <c r="B15" s="481" t="s">
        <v>698</v>
      </c>
      <c r="C15" s="481" t="s">
        <v>549</v>
      </c>
      <c r="D15" s="481" t="s">
        <v>557</v>
      </c>
      <c r="E15" s="481" t="s">
        <v>558</v>
      </c>
      <c r="F15" s="482" t="s">
        <v>545</v>
      </c>
    </row>
    <row r="16" spans="1:7" ht="78" customHeight="1" x14ac:dyDescent="0.3">
      <c r="A16" s="1019"/>
      <c r="B16" s="481" t="s">
        <v>699</v>
      </c>
      <c r="C16" s="481" t="s">
        <v>549</v>
      </c>
      <c r="D16" s="481" t="s">
        <v>814</v>
      </c>
      <c r="E16" s="481" t="s">
        <v>558</v>
      </c>
      <c r="F16" s="482" t="s">
        <v>545</v>
      </c>
    </row>
    <row r="17" spans="1:6" ht="48" x14ac:dyDescent="0.3">
      <c r="A17" s="1041"/>
      <c r="B17" s="483" t="s">
        <v>605</v>
      </c>
      <c r="C17" s="481" t="s">
        <v>549</v>
      </c>
      <c r="D17" s="481" t="s">
        <v>815</v>
      </c>
      <c r="E17" s="481" t="s">
        <v>558</v>
      </c>
      <c r="F17" s="482" t="s">
        <v>545</v>
      </c>
    </row>
    <row r="18" spans="1:6" ht="36" x14ac:dyDescent="0.3">
      <c r="A18" s="1018" t="s">
        <v>426</v>
      </c>
      <c r="B18" s="1021" t="s">
        <v>606</v>
      </c>
      <c r="C18" s="481" t="s">
        <v>542</v>
      </c>
      <c r="D18" s="481" t="s">
        <v>559</v>
      </c>
      <c r="E18" s="481" t="s">
        <v>816</v>
      </c>
      <c r="F18" s="482" t="s">
        <v>545</v>
      </c>
    </row>
    <row r="19" spans="1:6" ht="36" x14ac:dyDescent="0.3">
      <c r="A19" s="1019"/>
      <c r="B19" s="1021"/>
      <c r="C19" s="481" t="s">
        <v>549</v>
      </c>
      <c r="D19" s="481" t="s">
        <v>561</v>
      </c>
      <c r="E19" s="481" t="s">
        <v>551</v>
      </c>
      <c r="F19" s="482" t="s">
        <v>545</v>
      </c>
    </row>
    <row r="20" spans="1:6" ht="67.8" customHeight="1" x14ac:dyDescent="0.3">
      <c r="A20" s="1019"/>
      <c r="B20" s="481" t="s">
        <v>607</v>
      </c>
      <c r="C20" s="481" t="s">
        <v>549</v>
      </c>
      <c r="D20" s="481" t="s">
        <v>561</v>
      </c>
      <c r="E20" s="481" t="s">
        <v>551</v>
      </c>
      <c r="F20" s="482" t="s">
        <v>545</v>
      </c>
    </row>
    <row r="21" spans="1:6" ht="73.2" customHeight="1" x14ac:dyDescent="0.3">
      <c r="A21" s="1019"/>
      <c r="B21" s="481" t="s">
        <v>702</v>
      </c>
      <c r="C21" s="481" t="s">
        <v>506</v>
      </c>
      <c r="D21" s="481" t="s">
        <v>817</v>
      </c>
      <c r="E21" s="481" t="s">
        <v>558</v>
      </c>
      <c r="F21" s="482" t="s">
        <v>545</v>
      </c>
    </row>
    <row r="22" spans="1:6" ht="69.599999999999994" customHeight="1" x14ac:dyDescent="0.3">
      <c r="A22" s="1019"/>
      <c r="B22" s="481" t="s">
        <v>607</v>
      </c>
      <c r="C22" s="481" t="s">
        <v>549</v>
      </c>
      <c r="D22" s="481" t="s">
        <v>561</v>
      </c>
      <c r="E22" s="481" t="s">
        <v>551</v>
      </c>
      <c r="F22" s="482" t="s">
        <v>545</v>
      </c>
    </row>
    <row r="23" spans="1:6" ht="60" x14ac:dyDescent="0.3">
      <c r="A23" s="1019"/>
      <c r="B23" s="481" t="s">
        <v>608</v>
      </c>
      <c r="C23" s="481" t="s">
        <v>549</v>
      </c>
      <c r="D23" s="481" t="s">
        <v>562</v>
      </c>
      <c r="E23" s="481" t="s">
        <v>560</v>
      </c>
      <c r="F23" s="482" t="s">
        <v>545</v>
      </c>
    </row>
    <row r="24" spans="1:6" ht="70.2" customHeight="1" thickBot="1" x14ac:dyDescent="0.35">
      <c r="A24" s="1020"/>
      <c r="B24" s="484" t="s">
        <v>818</v>
      </c>
      <c r="C24" s="484" t="s">
        <v>549</v>
      </c>
      <c r="D24" s="484" t="s">
        <v>819</v>
      </c>
      <c r="E24" s="484" t="s">
        <v>560</v>
      </c>
      <c r="F24" s="485" t="s">
        <v>545</v>
      </c>
    </row>
    <row r="25" spans="1:6" ht="67.8" customHeight="1" x14ac:dyDescent="0.3">
      <c r="A25" s="1022" t="s">
        <v>820</v>
      </c>
      <c r="B25" s="486" t="s">
        <v>723</v>
      </c>
      <c r="C25" s="487" t="s">
        <v>549</v>
      </c>
      <c r="D25" s="487" t="s">
        <v>821</v>
      </c>
      <c r="E25" s="487" t="s">
        <v>560</v>
      </c>
      <c r="F25" s="488" t="s">
        <v>545</v>
      </c>
    </row>
    <row r="26" spans="1:6" ht="48" x14ac:dyDescent="0.3">
      <c r="A26" s="1023"/>
      <c r="B26" s="1025" t="s">
        <v>609</v>
      </c>
      <c r="C26" s="490" t="s">
        <v>549</v>
      </c>
      <c r="D26" s="490" t="s">
        <v>822</v>
      </c>
      <c r="E26" s="490" t="s">
        <v>558</v>
      </c>
      <c r="F26" s="491" t="s">
        <v>545</v>
      </c>
    </row>
    <row r="27" spans="1:6" ht="24" x14ac:dyDescent="0.3">
      <c r="A27" s="1024"/>
      <c r="B27" s="1026"/>
      <c r="C27" s="490" t="s">
        <v>823</v>
      </c>
      <c r="D27" s="490" t="s">
        <v>753</v>
      </c>
      <c r="E27" s="490" t="s">
        <v>560</v>
      </c>
      <c r="F27" s="491" t="s">
        <v>545</v>
      </c>
    </row>
    <row r="28" spans="1:6" ht="36" x14ac:dyDescent="0.3">
      <c r="A28" s="1027" t="s">
        <v>569</v>
      </c>
      <c r="B28" s="1028" t="s">
        <v>824</v>
      </c>
      <c r="C28" s="490" t="s">
        <v>549</v>
      </c>
      <c r="D28" s="490" t="s">
        <v>825</v>
      </c>
      <c r="E28" s="490" t="s">
        <v>560</v>
      </c>
      <c r="F28" s="491" t="s">
        <v>545</v>
      </c>
    </row>
    <row r="29" spans="1:6" ht="24" x14ac:dyDescent="0.3">
      <c r="A29" s="1023"/>
      <c r="B29" s="1028"/>
      <c r="C29" s="490" t="s">
        <v>823</v>
      </c>
      <c r="D29" s="490" t="s">
        <v>826</v>
      </c>
      <c r="E29" s="490" t="s">
        <v>560</v>
      </c>
      <c r="F29" s="491" t="s">
        <v>545</v>
      </c>
    </row>
    <row r="30" spans="1:6" ht="61.2" customHeight="1" x14ac:dyDescent="0.3">
      <c r="A30" s="1023"/>
      <c r="B30" s="490" t="s">
        <v>827</v>
      </c>
      <c r="C30" s="490" t="s">
        <v>549</v>
      </c>
      <c r="D30" s="490" t="s">
        <v>828</v>
      </c>
      <c r="E30" s="490" t="s">
        <v>560</v>
      </c>
      <c r="F30" s="491" t="s">
        <v>545</v>
      </c>
    </row>
    <row r="31" spans="1:6" ht="36" x14ac:dyDescent="0.3">
      <c r="A31" s="1023"/>
      <c r="B31" s="1028" t="s">
        <v>741</v>
      </c>
      <c r="C31" s="490" t="s">
        <v>549</v>
      </c>
      <c r="D31" s="490" t="s">
        <v>825</v>
      </c>
      <c r="E31" s="490" t="s">
        <v>560</v>
      </c>
      <c r="F31" s="491" t="s">
        <v>545</v>
      </c>
    </row>
    <row r="32" spans="1:6" ht="37.200000000000003" customHeight="1" x14ac:dyDescent="0.3">
      <c r="A32" s="1023"/>
      <c r="B32" s="1028"/>
      <c r="C32" s="490" t="s">
        <v>829</v>
      </c>
      <c r="D32" s="490" t="s">
        <v>826</v>
      </c>
      <c r="E32" s="490" t="s">
        <v>560</v>
      </c>
      <c r="F32" s="491" t="s">
        <v>545</v>
      </c>
    </row>
    <row r="33" spans="1:6" ht="36" x14ac:dyDescent="0.3">
      <c r="A33" s="1023"/>
      <c r="B33" s="1028" t="s">
        <v>724</v>
      </c>
      <c r="C33" s="490" t="s">
        <v>549</v>
      </c>
      <c r="D33" s="490" t="s">
        <v>825</v>
      </c>
      <c r="E33" s="490" t="s">
        <v>560</v>
      </c>
      <c r="F33" s="491" t="s">
        <v>545</v>
      </c>
    </row>
    <row r="34" spans="1:6" ht="48" customHeight="1" x14ac:dyDescent="0.3">
      <c r="A34" s="1023"/>
      <c r="B34" s="1028"/>
      <c r="C34" s="490" t="s">
        <v>548</v>
      </c>
      <c r="D34" s="490" t="s">
        <v>830</v>
      </c>
      <c r="E34" s="490" t="s">
        <v>560</v>
      </c>
      <c r="F34" s="491" t="s">
        <v>545</v>
      </c>
    </row>
    <row r="35" spans="1:6" ht="78.599999999999994" customHeight="1" x14ac:dyDescent="0.3">
      <c r="A35" s="1024"/>
      <c r="B35" s="493" t="s">
        <v>611</v>
      </c>
      <c r="C35" s="490" t="s">
        <v>831</v>
      </c>
      <c r="D35" s="490" t="s">
        <v>831</v>
      </c>
      <c r="E35" s="490" t="s">
        <v>831</v>
      </c>
      <c r="F35" s="491" t="s">
        <v>831</v>
      </c>
    </row>
    <row r="36" spans="1:6" ht="48" x14ac:dyDescent="0.3">
      <c r="A36" s="1027" t="s">
        <v>719</v>
      </c>
      <c r="B36" s="1025" t="s">
        <v>715</v>
      </c>
      <c r="C36" s="490" t="s">
        <v>549</v>
      </c>
      <c r="D36" s="490" t="s">
        <v>832</v>
      </c>
      <c r="E36" s="490" t="s">
        <v>560</v>
      </c>
      <c r="F36" s="491" t="s">
        <v>545</v>
      </c>
    </row>
    <row r="37" spans="1:6" ht="48" x14ac:dyDescent="0.3">
      <c r="A37" s="1023"/>
      <c r="B37" s="1026"/>
      <c r="C37" s="490" t="s">
        <v>506</v>
      </c>
      <c r="D37" s="490" t="s">
        <v>833</v>
      </c>
      <c r="E37" s="490" t="s">
        <v>560</v>
      </c>
      <c r="F37" s="491" t="s">
        <v>545</v>
      </c>
    </row>
    <row r="38" spans="1:6" ht="48.6" customHeight="1" x14ac:dyDescent="0.3">
      <c r="A38" s="1023"/>
      <c r="B38" s="489" t="s">
        <v>716</v>
      </c>
      <c r="C38" s="490" t="s">
        <v>549</v>
      </c>
      <c r="D38" s="490" t="s">
        <v>834</v>
      </c>
      <c r="E38" s="490" t="s">
        <v>560</v>
      </c>
      <c r="F38" s="491" t="s">
        <v>545</v>
      </c>
    </row>
    <row r="39" spans="1:6" ht="49.8" customHeight="1" x14ac:dyDescent="0.3">
      <c r="A39" s="1023"/>
      <c r="B39" s="489" t="s">
        <v>717</v>
      </c>
      <c r="C39" s="490" t="s">
        <v>549</v>
      </c>
      <c r="D39" s="490" t="s">
        <v>834</v>
      </c>
      <c r="E39" s="490" t="s">
        <v>560</v>
      </c>
      <c r="F39" s="491" t="s">
        <v>545</v>
      </c>
    </row>
    <row r="40" spans="1:6" ht="63.6" customHeight="1" x14ac:dyDescent="0.3">
      <c r="A40" s="1023"/>
      <c r="B40" s="489" t="s">
        <v>718</v>
      </c>
      <c r="C40" s="490" t="s">
        <v>549</v>
      </c>
      <c r="D40" s="490" t="s">
        <v>834</v>
      </c>
      <c r="E40" s="490" t="s">
        <v>560</v>
      </c>
      <c r="F40" s="491" t="s">
        <v>545</v>
      </c>
    </row>
    <row r="41" spans="1:6" ht="36" x14ac:dyDescent="0.3">
      <c r="A41" s="1024"/>
      <c r="B41" s="489" t="s">
        <v>835</v>
      </c>
      <c r="C41" s="490" t="s">
        <v>549</v>
      </c>
      <c r="D41" s="490" t="s">
        <v>834</v>
      </c>
      <c r="E41" s="490" t="s">
        <v>560</v>
      </c>
      <c r="F41" s="491" t="s">
        <v>545</v>
      </c>
    </row>
    <row r="42" spans="1:6" ht="91.8" customHeight="1" x14ac:dyDescent="0.3">
      <c r="A42" s="494" t="s">
        <v>726</v>
      </c>
      <c r="B42" s="489" t="s">
        <v>612</v>
      </c>
      <c r="C42" s="490" t="s">
        <v>549</v>
      </c>
      <c r="D42" s="490" t="s">
        <v>836</v>
      </c>
      <c r="E42" s="490" t="s">
        <v>560</v>
      </c>
      <c r="F42" s="491" t="s">
        <v>545</v>
      </c>
    </row>
    <row r="43" spans="1:6" ht="63.6" customHeight="1" x14ac:dyDescent="0.3">
      <c r="A43" s="494" t="s">
        <v>739</v>
      </c>
      <c r="B43" s="489" t="s">
        <v>740</v>
      </c>
      <c r="C43" s="490" t="s">
        <v>837</v>
      </c>
      <c r="D43" s="490" t="s">
        <v>836</v>
      </c>
      <c r="E43" s="490" t="s">
        <v>560</v>
      </c>
      <c r="F43" s="491" t="s">
        <v>545</v>
      </c>
    </row>
    <row r="44" spans="1:6" ht="66.599999999999994" customHeight="1" x14ac:dyDescent="0.3">
      <c r="A44" s="494" t="s">
        <v>425</v>
      </c>
      <c r="B44" s="489" t="s">
        <v>613</v>
      </c>
      <c r="C44" s="490" t="s">
        <v>838</v>
      </c>
      <c r="D44" s="490" t="s">
        <v>839</v>
      </c>
      <c r="E44" s="490" t="s">
        <v>558</v>
      </c>
      <c r="F44" s="491" t="s">
        <v>545</v>
      </c>
    </row>
    <row r="45" spans="1:6" ht="73.2" customHeight="1" x14ac:dyDescent="0.3">
      <c r="A45" s="492" t="s">
        <v>420</v>
      </c>
      <c r="B45" s="489" t="s">
        <v>614</v>
      </c>
      <c r="C45" s="490" t="s">
        <v>840</v>
      </c>
      <c r="D45" s="490" t="s">
        <v>841</v>
      </c>
      <c r="E45" s="490" t="s">
        <v>560</v>
      </c>
      <c r="F45" s="491" t="s">
        <v>545</v>
      </c>
    </row>
    <row r="46" spans="1:6" ht="103.2" customHeight="1" thickBot="1" x14ac:dyDescent="0.35">
      <c r="A46" s="495" t="s">
        <v>419</v>
      </c>
      <c r="B46" s="496" t="s">
        <v>615</v>
      </c>
      <c r="C46" s="496" t="s">
        <v>549</v>
      </c>
      <c r="D46" s="496" t="s">
        <v>754</v>
      </c>
      <c r="E46" s="496" t="s">
        <v>558</v>
      </c>
      <c r="F46" s="497" t="s">
        <v>545</v>
      </c>
    </row>
    <row r="47" spans="1:6" ht="63.6" customHeight="1" x14ac:dyDescent="0.3">
      <c r="A47" s="1051" t="s">
        <v>755</v>
      </c>
      <c r="B47" s="1053" t="s">
        <v>616</v>
      </c>
      <c r="C47" s="498" t="s">
        <v>546</v>
      </c>
      <c r="D47" s="498" t="s">
        <v>756</v>
      </c>
      <c r="E47" s="498" t="s">
        <v>558</v>
      </c>
      <c r="F47" s="499" t="s">
        <v>545</v>
      </c>
    </row>
    <row r="48" spans="1:6" ht="61.2" customHeight="1" x14ac:dyDescent="0.3">
      <c r="A48" s="1043"/>
      <c r="B48" s="1039"/>
      <c r="C48" s="478" t="s">
        <v>548</v>
      </c>
      <c r="D48" s="478" t="s">
        <v>547</v>
      </c>
      <c r="E48" s="478" t="s">
        <v>558</v>
      </c>
      <c r="F48" s="500" t="s">
        <v>545</v>
      </c>
    </row>
    <row r="49" spans="1:6" ht="60" x14ac:dyDescent="0.3">
      <c r="A49" s="1043"/>
      <c r="B49" s="478" t="s">
        <v>617</v>
      </c>
      <c r="C49" s="478" t="s">
        <v>548</v>
      </c>
      <c r="D49" s="478" t="s">
        <v>543</v>
      </c>
      <c r="E49" s="478" t="s">
        <v>558</v>
      </c>
      <c r="F49" s="500" t="s">
        <v>545</v>
      </c>
    </row>
    <row r="50" spans="1:6" ht="74.400000000000006" customHeight="1" x14ac:dyDescent="0.3">
      <c r="A50" s="1043"/>
      <c r="B50" s="1037" t="s">
        <v>728</v>
      </c>
      <c r="C50" s="478" t="s">
        <v>549</v>
      </c>
      <c r="D50" s="478" t="s">
        <v>756</v>
      </c>
      <c r="E50" s="478" t="s">
        <v>558</v>
      </c>
      <c r="F50" s="500" t="s">
        <v>545</v>
      </c>
    </row>
    <row r="51" spans="1:6" ht="64.2" customHeight="1" x14ac:dyDescent="0.3">
      <c r="A51" s="1043"/>
      <c r="B51" s="1038"/>
      <c r="C51" s="478" t="s">
        <v>546</v>
      </c>
      <c r="D51" s="478" t="s">
        <v>756</v>
      </c>
      <c r="E51" s="478" t="s">
        <v>558</v>
      </c>
      <c r="F51" s="500" t="s">
        <v>545</v>
      </c>
    </row>
    <row r="52" spans="1:6" ht="48" customHeight="1" x14ac:dyDescent="0.3">
      <c r="A52" s="1043"/>
      <c r="B52" s="1038"/>
      <c r="C52" s="478" t="s">
        <v>548</v>
      </c>
      <c r="D52" s="478" t="s">
        <v>543</v>
      </c>
      <c r="E52" s="478" t="s">
        <v>558</v>
      </c>
      <c r="F52" s="500" t="s">
        <v>545</v>
      </c>
    </row>
    <row r="53" spans="1:6" ht="78.599999999999994" customHeight="1" x14ac:dyDescent="0.3">
      <c r="A53" s="1043"/>
      <c r="B53" s="1039"/>
      <c r="C53" s="478" t="s">
        <v>757</v>
      </c>
      <c r="D53" s="478" t="s">
        <v>842</v>
      </c>
      <c r="E53" s="478" t="s">
        <v>554</v>
      </c>
      <c r="F53" s="500" t="s">
        <v>545</v>
      </c>
    </row>
    <row r="54" spans="1:6" ht="70.2" customHeight="1" x14ac:dyDescent="0.3">
      <c r="A54" s="1052"/>
      <c r="B54" s="478" t="s">
        <v>809</v>
      </c>
      <c r="C54" s="478" t="s">
        <v>546</v>
      </c>
      <c r="D54" s="478" t="s">
        <v>756</v>
      </c>
      <c r="E54" s="478" t="s">
        <v>558</v>
      </c>
      <c r="F54" s="500" t="s">
        <v>545</v>
      </c>
    </row>
    <row r="55" spans="1:6" ht="64.8" customHeight="1" x14ac:dyDescent="0.3">
      <c r="A55" s="1042" t="s">
        <v>758</v>
      </c>
      <c r="B55" s="1037" t="s">
        <v>618</v>
      </c>
      <c r="C55" s="478" t="s">
        <v>546</v>
      </c>
      <c r="D55" s="478" t="s">
        <v>756</v>
      </c>
      <c r="E55" s="478" t="s">
        <v>558</v>
      </c>
      <c r="F55" s="500" t="s">
        <v>545</v>
      </c>
    </row>
    <row r="56" spans="1:6" ht="78" customHeight="1" x14ac:dyDescent="0.3">
      <c r="A56" s="1043"/>
      <c r="B56" s="1038"/>
      <c r="C56" s="478" t="s">
        <v>549</v>
      </c>
      <c r="D56" s="478" t="s">
        <v>842</v>
      </c>
      <c r="E56" s="478" t="s">
        <v>558</v>
      </c>
      <c r="F56" s="500" t="s">
        <v>545</v>
      </c>
    </row>
    <row r="57" spans="1:6" ht="73.2" customHeight="1" thickBot="1" x14ac:dyDescent="0.35">
      <c r="A57" s="1044"/>
      <c r="B57" s="1045"/>
      <c r="C57" s="501" t="s">
        <v>548</v>
      </c>
      <c r="D57" s="501" t="s">
        <v>547</v>
      </c>
      <c r="E57" s="501" t="s">
        <v>558</v>
      </c>
      <c r="F57" s="502" t="s">
        <v>545</v>
      </c>
    </row>
    <row r="58" spans="1:6" ht="60" x14ac:dyDescent="0.3">
      <c r="A58" s="1046" t="s">
        <v>759</v>
      </c>
      <c r="B58" s="503" t="s">
        <v>619</v>
      </c>
      <c r="C58" s="503" t="s">
        <v>843</v>
      </c>
      <c r="D58" s="503" t="s">
        <v>844</v>
      </c>
      <c r="E58" s="503" t="s">
        <v>560</v>
      </c>
      <c r="F58" s="504" t="s">
        <v>545</v>
      </c>
    </row>
    <row r="59" spans="1:6" ht="36" x14ac:dyDescent="0.3">
      <c r="A59" s="1047"/>
      <c r="B59" s="505" t="s">
        <v>620</v>
      </c>
      <c r="C59" s="505" t="s">
        <v>843</v>
      </c>
      <c r="D59" s="505" t="s">
        <v>844</v>
      </c>
      <c r="E59" s="505" t="s">
        <v>560</v>
      </c>
      <c r="F59" s="506" t="s">
        <v>545</v>
      </c>
    </row>
    <row r="60" spans="1:6" ht="24" x14ac:dyDescent="0.3">
      <c r="A60" s="1047"/>
      <c r="B60" s="1049" t="s">
        <v>736</v>
      </c>
      <c r="C60" s="505" t="s">
        <v>549</v>
      </c>
      <c r="D60" s="505" t="s">
        <v>844</v>
      </c>
      <c r="E60" s="505" t="s">
        <v>760</v>
      </c>
      <c r="F60" s="506" t="s">
        <v>545</v>
      </c>
    </row>
    <row r="61" spans="1:6" ht="24" x14ac:dyDescent="0.3">
      <c r="A61" s="1047"/>
      <c r="B61" s="1050"/>
      <c r="C61" s="507" t="s">
        <v>843</v>
      </c>
      <c r="D61" s="508" t="s">
        <v>844</v>
      </c>
      <c r="E61" s="507" t="s">
        <v>560</v>
      </c>
      <c r="F61" s="509" t="s">
        <v>545</v>
      </c>
    </row>
    <row r="62" spans="1:6" ht="24" x14ac:dyDescent="0.3">
      <c r="A62" s="1047"/>
      <c r="B62" s="505" t="s">
        <v>734</v>
      </c>
      <c r="C62" s="507" t="s">
        <v>843</v>
      </c>
      <c r="D62" s="508" t="s">
        <v>844</v>
      </c>
      <c r="E62" s="507" t="s">
        <v>560</v>
      </c>
      <c r="F62" s="509" t="s">
        <v>545</v>
      </c>
    </row>
    <row r="63" spans="1:6" ht="36" x14ac:dyDescent="0.3">
      <c r="A63" s="1047"/>
      <c r="B63" s="505" t="s">
        <v>735</v>
      </c>
      <c r="C63" s="505" t="s">
        <v>831</v>
      </c>
      <c r="D63" s="505" t="s">
        <v>831</v>
      </c>
      <c r="E63" s="505" t="s">
        <v>831</v>
      </c>
      <c r="F63" s="506" t="s">
        <v>831</v>
      </c>
    </row>
    <row r="64" spans="1:6" ht="36.6" thickBot="1" x14ac:dyDescent="0.35">
      <c r="A64" s="1048"/>
      <c r="B64" s="510" t="s">
        <v>621</v>
      </c>
      <c r="C64" s="510" t="s">
        <v>761</v>
      </c>
      <c r="D64" s="510" t="s">
        <v>752</v>
      </c>
      <c r="E64" s="510" t="s">
        <v>558</v>
      </c>
      <c r="F64" s="511" t="s">
        <v>545</v>
      </c>
    </row>
  </sheetData>
  <mergeCells count="27">
    <mergeCell ref="A55:A57"/>
    <mergeCell ref="B55:B57"/>
    <mergeCell ref="A58:A64"/>
    <mergeCell ref="B60:B61"/>
    <mergeCell ref="A36:A41"/>
    <mergeCell ref="B36:B37"/>
    <mergeCell ref="A47:A54"/>
    <mergeCell ref="B47:B48"/>
    <mergeCell ref="B50:B53"/>
    <mergeCell ref="F3:F4"/>
    <mergeCell ref="A5:A13"/>
    <mergeCell ref="B5:B9"/>
    <mergeCell ref="B10:B13"/>
    <mergeCell ref="A14:A17"/>
    <mergeCell ref="A1:D1"/>
    <mergeCell ref="A3:A4"/>
    <mergeCell ref="B3:B4"/>
    <mergeCell ref="C3:D3"/>
    <mergeCell ref="E3:E4"/>
    <mergeCell ref="A18:A24"/>
    <mergeCell ref="B18:B19"/>
    <mergeCell ref="A25:A27"/>
    <mergeCell ref="B26:B27"/>
    <mergeCell ref="A28:A35"/>
    <mergeCell ref="B28:B29"/>
    <mergeCell ref="B31:B32"/>
    <mergeCell ref="B33:B34"/>
  </mergeCells>
  <hyperlinks>
    <hyperlink ref="G4" location="'TABLA DE CONTENIDOS'!A1" display="INICIO" xr:uid="{2CE088C6-C86A-4223-9DE4-D663F39009B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6966-546A-4AFB-A62E-1050EB797F06}">
  <sheetPr>
    <tabColor rgb="FF002060"/>
  </sheetPr>
  <dimension ref="A1:N19"/>
  <sheetViews>
    <sheetView topLeftCell="C3" zoomScale="95" zoomScaleNormal="95" workbookViewId="0">
      <selection activeCell="P8" sqref="P8"/>
    </sheetView>
  </sheetViews>
  <sheetFormatPr baseColWidth="10" defaultColWidth="11.44140625" defaultRowHeight="14.4" x14ac:dyDescent="0.3"/>
  <cols>
    <col min="1" max="1" width="12.33203125" customWidth="1"/>
    <col min="2" max="2" width="21.5546875" customWidth="1"/>
    <col min="3" max="3" width="19.44140625" customWidth="1"/>
    <col min="4" max="4" width="14.6640625" customWidth="1"/>
    <col min="5" max="5" width="15.5546875" customWidth="1"/>
    <col min="6" max="6" width="14.33203125" customWidth="1"/>
    <col min="7" max="7" width="15.33203125" customWidth="1"/>
    <col min="8" max="8" width="14.109375" customWidth="1"/>
    <col min="9" max="9" width="14.33203125" customWidth="1"/>
    <col min="10" max="12" width="13.33203125" customWidth="1"/>
    <col min="13" max="13" width="13.6640625" customWidth="1"/>
    <col min="14" max="14" width="21.5546875" customWidth="1"/>
  </cols>
  <sheetData>
    <row r="1" spans="1:14" x14ac:dyDescent="0.3">
      <c r="A1" s="48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3">
      <c r="A2" s="48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28.4" customHeight="1" x14ac:dyDescent="0.3">
      <c r="A3" s="72" t="s">
        <v>24</v>
      </c>
      <c r="B3" s="72" t="s">
        <v>25</v>
      </c>
      <c r="C3" s="72" t="s">
        <v>26</v>
      </c>
      <c r="D3" s="72" t="s">
        <v>27</v>
      </c>
      <c r="E3" s="72" t="s">
        <v>28</v>
      </c>
      <c r="F3" s="72" t="s">
        <v>29</v>
      </c>
      <c r="G3" s="72" t="s">
        <v>30</v>
      </c>
      <c r="H3" s="72" t="s">
        <v>31</v>
      </c>
      <c r="I3" s="72" t="s">
        <v>32</v>
      </c>
      <c r="J3" s="72" t="s">
        <v>33</v>
      </c>
      <c r="K3" s="72" t="s">
        <v>34</v>
      </c>
      <c r="L3" s="72" t="s">
        <v>35</v>
      </c>
      <c r="M3" s="72" t="s">
        <v>36</v>
      </c>
      <c r="N3" s="72" t="s">
        <v>37</v>
      </c>
    </row>
    <row r="4" spans="1:14" ht="69" x14ac:dyDescent="0.3">
      <c r="A4" s="386" t="s">
        <v>38</v>
      </c>
      <c r="B4" s="387" t="s">
        <v>39</v>
      </c>
      <c r="C4" s="383" t="s">
        <v>40</v>
      </c>
      <c r="D4" s="384" t="s">
        <v>762</v>
      </c>
      <c r="E4" s="384" t="s">
        <v>763</v>
      </c>
      <c r="F4" s="383" t="s">
        <v>41</v>
      </c>
      <c r="G4" s="383" t="s">
        <v>764</v>
      </c>
      <c r="H4" s="383" t="s">
        <v>42</v>
      </c>
      <c r="I4" s="385" t="s">
        <v>765</v>
      </c>
      <c r="J4" s="383" t="s">
        <v>803</v>
      </c>
      <c r="K4" s="383" t="s">
        <v>798</v>
      </c>
      <c r="L4" s="383" t="s">
        <v>801</v>
      </c>
      <c r="M4" s="383" t="s">
        <v>766</v>
      </c>
      <c r="N4" s="388" t="s">
        <v>806</v>
      </c>
    </row>
    <row r="5" spans="1:14" ht="69" x14ac:dyDescent="0.3">
      <c r="A5" s="587" t="s">
        <v>44</v>
      </c>
      <c r="B5" s="590" t="s">
        <v>45</v>
      </c>
      <c r="C5" s="63" t="s">
        <v>767</v>
      </c>
      <c r="D5" s="63" t="s">
        <v>768</v>
      </c>
      <c r="E5" s="63" t="s">
        <v>769</v>
      </c>
      <c r="F5" s="63" t="s">
        <v>770</v>
      </c>
      <c r="G5" s="575" t="s">
        <v>764</v>
      </c>
      <c r="H5" s="575" t="s">
        <v>42</v>
      </c>
      <c r="I5" s="63" t="s">
        <v>771</v>
      </c>
      <c r="J5" s="575" t="s">
        <v>804</v>
      </c>
      <c r="K5" s="575" t="s">
        <v>772</v>
      </c>
      <c r="L5" s="575" t="s">
        <v>773</v>
      </c>
      <c r="M5" s="575" t="s">
        <v>43</v>
      </c>
      <c r="N5" s="578" t="s">
        <v>807</v>
      </c>
    </row>
    <row r="6" spans="1:14" ht="69" x14ac:dyDescent="0.3">
      <c r="A6" s="588"/>
      <c r="B6" s="591"/>
      <c r="C6" s="63" t="s">
        <v>774</v>
      </c>
      <c r="D6" s="63" t="s">
        <v>762</v>
      </c>
      <c r="E6" s="63" t="s">
        <v>775</v>
      </c>
      <c r="F6" s="63" t="s">
        <v>41</v>
      </c>
      <c r="G6" s="576"/>
      <c r="H6" s="576"/>
      <c r="I6" s="374" t="s">
        <v>765</v>
      </c>
      <c r="J6" s="576"/>
      <c r="K6" s="576"/>
      <c r="L6" s="576"/>
      <c r="M6" s="576"/>
      <c r="N6" s="579"/>
    </row>
    <row r="7" spans="1:14" ht="41.4" x14ac:dyDescent="0.3">
      <c r="A7" s="589"/>
      <c r="B7" s="592"/>
      <c r="C7" s="63" t="s">
        <v>776</v>
      </c>
      <c r="D7" s="63" t="s">
        <v>777</v>
      </c>
      <c r="E7" s="63" t="s">
        <v>778</v>
      </c>
      <c r="F7" s="63" t="s">
        <v>779</v>
      </c>
      <c r="G7" s="577"/>
      <c r="H7" s="577"/>
      <c r="I7" s="63" t="s">
        <v>771</v>
      </c>
      <c r="J7" s="577"/>
      <c r="K7" s="577"/>
      <c r="L7" s="577"/>
      <c r="M7" s="577"/>
      <c r="N7" s="580"/>
    </row>
    <row r="8" spans="1:14" ht="55.2" x14ac:dyDescent="0.3">
      <c r="A8" s="581" t="s">
        <v>46</v>
      </c>
      <c r="B8" s="584" t="s">
        <v>47</v>
      </c>
      <c r="C8" s="375" t="s">
        <v>767</v>
      </c>
      <c r="D8" s="375" t="s">
        <v>768</v>
      </c>
      <c r="E8" s="375" t="s">
        <v>780</v>
      </c>
      <c r="F8" s="375" t="s">
        <v>770</v>
      </c>
      <c r="G8" s="561" t="s">
        <v>764</v>
      </c>
      <c r="H8" s="561" t="s">
        <v>42</v>
      </c>
      <c r="I8" s="375" t="s">
        <v>771</v>
      </c>
      <c r="J8" s="561" t="s">
        <v>804</v>
      </c>
      <c r="K8" s="561" t="s">
        <v>781</v>
      </c>
      <c r="L8" s="561" t="s">
        <v>782</v>
      </c>
      <c r="M8" s="561" t="s">
        <v>43</v>
      </c>
      <c r="N8" s="564" t="s">
        <v>807</v>
      </c>
    </row>
    <row r="9" spans="1:14" ht="69" x14ac:dyDescent="0.3">
      <c r="A9" s="582"/>
      <c r="B9" s="585"/>
      <c r="C9" s="375" t="s">
        <v>774</v>
      </c>
      <c r="D9" s="375" t="s">
        <v>762</v>
      </c>
      <c r="E9" s="375" t="s">
        <v>783</v>
      </c>
      <c r="F9" s="375" t="s">
        <v>41</v>
      </c>
      <c r="G9" s="562"/>
      <c r="H9" s="562"/>
      <c r="I9" s="376" t="s">
        <v>765</v>
      </c>
      <c r="J9" s="562"/>
      <c r="K9" s="562"/>
      <c r="L9" s="562"/>
      <c r="M9" s="562"/>
      <c r="N9" s="565"/>
    </row>
    <row r="10" spans="1:14" ht="41.4" x14ac:dyDescent="0.3">
      <c r="A10" s="583"/>
      <c r="B10" s="586"/>
      <c r="C10" s="375" t="s">
        <v>776</v>
      </c>
      <c r="D10" s="375" t="s">
        <v>777</v>
      </c>
      <c r="E10" s="375" t="s">
        <v>778</v>
      </c>
      <c r="F10" s="375" t="s">
        <v>779</v>
      </c>
      <c r="G10" s="563"/>
      <c r="H10" s="563"/>
      <c r="I10" s="375" t="s">
        <v>771</v>
      </c>
      <c r="J10" s="563"/>
      <c r="K10" s="563"/>
      <c r="L10" s="563"/>
      <c r="M10" s="563"/>
      <c r="N10" s="566"/>
    </row>
    <row r="11" spans="1:14" ht="55.2" x14ac:dyDescent="0.3">
      <c r="A11" s="567" t="s">
        <v>48</v>
      </c>
      <c r="B11" s="569" t="s">
        <v>49</v>
      </c>
      <c r="C11" s="377" t="s">
        <v>767</v>
      </c>
      <c r="D11" s="377" t="s">
        <v>768</v>
      </c>
      <c r="E11" s="377" t="s">
        <v>784</v>
      </c>
      <c r="F11" s="377" t="s">
        <v>770</v>
      </c>
      <c r="G11" s="571" t="s">
        <v>764</v>
      </c>
      <c r="H11" s="571" t="s">
        <v>42</v>
      </c>
      <c r="I11" s="377" t="s">
        <v>771</v>
      </c>
      <c r="J11" s="571" t="s">
        <v>805</v>
      </c>
      <c r="K11" s="571" t="s">
        <v>785</v>
      </c>
      <c r="L11" s="571" t="s">
        <v>786</v>
      </c>
      <c r="M11" s="571" t="s">
        <v>766</v>
      </c>
      <c r="N11" s="573" t="s">
        <v>807</v>
      </c>
    </row>
    <row r="12" spans="1:14" ht="54" customHeight="1" x14ac:dyDescent="0.3">
      <c r="A12" s="568"/>
      <c r="B12" s="570"/>
      <c r="C12" s="377" t="s">
        <v>776</v>
      </c>
      <c r="D12" s="377" t="s">
        <v>777</v>
      </c>
      <c r="E12" s="377" t="s">
        <v>787</v>
      </c>
      <c r="F12" s="377" t="s">
        <v>779</v>
      </c>
      <c r="G12" s="572"/>
      <c r="H12" s="572"/>
      <c r="I12" s="377" t="s">
        <v>771</v>
      </c>
      <c r="J12" s="572"/>
      <c r="K12" s="572"/>
      <c r="L12" s="572"/>
      <c r="M12" s="572"/>
      <c r="N12" s="574"/>
    </row>
    <row r="13" spans="1:14" ht="82.8" x14ac:dyDescent="0.3">
      <c r="A13" s="555" t="s">
        <v>50</v>
      </c>
      <c r="B13" s="558" t="s">
        <v>51</v>
      </c>
      <c r="C13" s="378" t="s">
        <v>767</v>
      </c>
      <c r="D13" s="378" t="s">
        <v>768</v>
      </c>
      <c r="E13" s="378" t="s">
        <v>788</v>
      </c>
      <c r="F13" s="378" t="s">
        <v>770</v>
      </c>
      <c r="G13" s="545" t="s">
        <v>764</v>
      </c>
      <c r="H13" s="545" t="s">
        <v>42</v>
      </c>
      <c r="I13" s="378" t="s">
        <v>771</v>
      </c>
      <c r="J13" s="545" t="s">
        <v>805</v>
      </c>
      <c r="K13" s="545" t="s">
        <v>789</v>
      </c>
      <c r="L13" s="545" t="s">
        <v>802</v>
      </c>
      <c r="M13" s="545" t="s">
        <v>43</v>
      </c>
      <c r="N13" s="548" t="s">
        <v>807</v>
      </c>
    </row>
    <row r="14" spans="1:14" ht="69" x14ac:dyDescent="0.3">
      <c r="A14" s="556"/>
      <c r="B14" s="559"/>
      <c r="C14" s="378" t="s">
        <v>774</v>
      </c>
      <c r="D14" s="378" t="s">
        <v>762</v>
      </c>
      <c r="E14" s="378" t="s">
        <v>790</v>
      </c>
      <c r="F14" s="378" t="s">
        <v>41</v>
      </c>
      <c r="G14" s="546"/>
      <c r="H14" s="546"/>
      <c r="I14" s="379" t="s">
        <v>765</v>
      </c>
      <c r="J14" s="546"/>
      <c r="K14" s="546"/>
      <c r="L14" s="546"/>
      <c r="M14" s="546"/>
      <c r="N14" s="549"/>
    </row>
    <row r="15" spans="1:14" ht="55.2" x14ac:dyDescent="0.3">
      <c r="A15" s="557"/>
      <c r="B15" s="560"/>
      <c r="C15" s="378" t="s">
        <v>776</v>
      </c>
      <c r="D15" s="378" t="s">
        <v>777</v>
      </c>
      <c r="E15" s="378" t="s">
        <v>791</v>
      </c>
      <c r="F15" s="378" t="s">
        <v>779</v>
      </c>
      <c r="G15" s="547"/>
      <c r="H15" s="547"/>
      <c r="I15" s="378" t="s">
        <v>771</v>
      </c>
      <c r="J15" s="547"/>
      <c r="K15" s="547"/>
      <c r="L15" s="547"/>
      <c r="M15" s="547"/>
      <c r="N15" s="550"/>
    </row>
    <row r="16" spans="1:14" ht="82.8" x14ac:dyDescent="0.3">
      <c r="A16" s="539" t="s">
        <v>52</v>
      </c>
      <c r="B16" s="541" t="s">
        <v>53</v>
      </c>
      <c r="C16" s="380" t="s">
        <v>767</v>
      </c>
      <c r="D16" s="380" t="s">
        <v>768</v>
      </c>
      <c r="E16" s="380" t="s">
        <v>792</v>
      </c>
      <c r="F16" s="380" t="s">
        <v>770</v>
      </c>
      <c r="G16" s="543" t="s">
        <v>764</v>
      </c>
      <c r="H16" s="543" t="s">
        <v>42</v>
      </c>
      <c r="I16" s="543" t="s">
        <v>771</v>
      </c>
      <c r="J16" s="543" t="s">
        <v>805</v>
      </c>
      <c r="K16" s="543" t="s">
        <v>799</v>
      </c>
      <c r="L16" s="543" t="s">
        <v>801</v>
      </c>
      <c r="M16" s="543" t="s">
        <v>43</v>
      </c>
      <c r="N16" s="553" t="s">
        <v>807</v>
      </c>
    </row>
    <row r="17" spans="1:14" ht="41.4" x14ac:dyDescent="0.3">
      <c r="A17" s="540"/>
      <c r="B17" s="542"/>
      <c r="C17" s="380" t="s">
        <v>776</v>
      </c>
      <c r="D17" s="380" t="s">
        <v>777</v>
      </c>
      <c r="E17" s="380" t="s">
        <v>793</v>
      </c>
      <c r="F17" s="380" t="s">
        <v>779</v>
      </c>
      <c r="G17" s="544"/>
      <c r="H17" s="544"/>
      <c r="I17" s="544"/>
      <c r="J17" s="544"/>
      <c r="K17" s="544"/>
      <c r="L17" s="544"/>
      <c r="M17" s="544"/>
      <c r="N17" s="554"/>
    </row>
    <row r="18" spans="1:14" ht="82.8" x14ac:dyDescent="0.3">
      <c r="A18" s="533" t="s">
        <v>54</v>
      </c>
      <c r="B18" s="535" t="s">
        <v>55</v>
      </c>
      <c r="C18" s="381" t="s">
        <v>767</v>
      </c>
      <c r="D18" s="381" t="s">
        <v>794</v>
      </c>
      <c r="E18" s="381" t="s">
        <v>795</v>
      </c>
      <c r="F18" s="381" t="s">
        <v>779</v>
      </c>
      <c r="G18" s="537" t="s">
        <v>764</v>
      </c>
      <c r="H18" s="537" t="s">
        <v>42</v>
      </c>
      <c r="I18" s="537" t="s">
        <v>771</v>
      </c>
      <c r="J18" s="537" t="s">
        <v>805</v>
      </c>
      <c r="K18" s="537" t="s">
        <v>799</v>
      </c>
      <c r="L18" s="537" t="s">
        <v>800</v>
      </c>
      <c r="M18" s="537" t="s">
        <v>43</v>
      </c>
      <c r="N18" s="551" t="s">
        <v>807</v>
      </c>
    </row>
    <row r="19" spans="1:14" ht="55.2" x14ac:dyDescent="0.3">
      <c r="A19" s="534"/>
      <c r="B19" s="536"/>
      <c r="C19" s="381" t="s">
        <v>776</v>
      </c>
      <c r="D19" s="381" t="s">
        <v>777</v>
      </c>
      <c r="E19" s="381" t="s">
        <v>796</v>
      </c>
      <c r="F19" s="382" t="s">
        <v>797</v>
      </c>
      <c r="G19" s="538"/>
      <c r="H19" s="538"/>
      <c r="I19" s="538"/>
      <c r="J19" s="538"/>
      <c r="K19" s="538"/>
      <c r="L19" s="538"/>
      <c r="M19" s="538"/>
      <c r="N19" s="552"/>
    </row>
  </sheetData>
  <mergeCells count="56">
    <mergeCell ref="L5:L7"/>
    <mergeCell ref="M5:M7"/>
    <mergeCell ref="N5:N7"/>
    <mergeCell ref="A8:A10"/>
    <mergeCell ref="B8:B10"/>
    <mergeCell ref="G8:G10"/>
    <mergeCell ref="H8:H10"/>
    <mergeCell ref="J8:J10"/>
    <mergeCell ref="K8:K10"/>
    <mergeCell ref="L8:L10"/>
    <mergeCell ref="A5:A7"/>
    <mergeCell ref="B5:B7"/>
    <mergeCell ref="G5:G7"/>
    <mergeCell ref="H5:H7"/>
    <mergeCell ref="J5:J7"/>
    <mergeCell ref="K5:K7"/>
    <mergeCell ref="M8:M10"/>
    <mergeCell ref="N8:N10"/>
    <mergeCell ref="A11:A12"/>
    <mergeCell ref="B11:B12"/>
    <mergeCell ref="G11:G12"/>
    <mergeCell ref="H11:H12"/>
    <mergeCell ref="J11:J12"/>
    <mergeCell ref="K11:K12"/>
    <mergeCell ref="L11:L12"/>
    <mergeCell ref="M11:M12"/>
    <mergeCell ref="N11:N12"/>
    <mergeCell ref="A13:A15"/>
    <mergeCell ref="B13:B15"/>
    <mergeCell ref="G13:G15"/>
    <mergeCell ref="H13:H15"/>
    <mergeCell ref="J13:J15"/>
    <mergeCell ref="K13:K15"/>
    <mergeCell ref="L13:L15"/>
    <mergeCell ref="M13:M15"/>
    <mergeCell ref="N13:N15"/>
    <mergeCell ref="J18:J19"/>
    <mergeCell ref="J16:J17"/>
    <mergeCell ref="K18:K19"/>
    <mergeCell ref="L18:L19"/>
    <mergeCell ref="M18:M19"/>
    <mergeCell ref="N18:N19"/>
    <mergeCell ref="K16:K17"/>
    <mergeCell ref="L16:L17"/>
    <mergeCell ref="M16:M17"/>
    <mergeCell ref="N16:N17"/>
    <mergeCell ref="A16:A17"/>
    <mergeCell ref="B16:B17"/>
    <mergeCell ref="G16:G17"/>
    <mergeCell ref="H16:H17"/>
    <mergeCell ref="I16:I17"/>
    <mergeCell ref="A18:A19"/>
    <mergeCell ref="B18:B19"/>
    <mergeCell ref="G18:G19"/>
    <mergeCell ref="H18:H19"/>
    <mergeCell ref="I18:I19"/>
  </mergeCells>
  <hyperlinks>
    <hyperlink ref="N4" r:id="rId1" xr:uid="{E6D6B2FD-3F54-48FD-8314-CC9D947F1D1A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C4B3-D747-4388-AA5B-24FBDC1FB7DF}">
  <sheetPr>
    <tabColor theme="9" tint="0.39997558519241921"/>
    <pageSetUpPr fitToPage="1"/>
  </sheetPr>
  <dimension ref="A1:G22"/>
  <sheetViews>
    <sheetView topLeftCell="A17" zoomScale="92" zoomScaleNormal="92" workbookViewId="0">
      <selection activeCell="A3" sqref="A3:E22"/>
    </sheetView>
  </sheetViews>
  <sheetFormatPr baseColWidth="10" defaultColWidth="11.44140625" defaultRowHeight="14.4" x14ac:dyDescent="0.3"/>
  <cols>
    <col min="1" max="1" width="14" customWidth="1"/>
    <col min="2" max="2" width="33" customWidth="1"/>
    <col min="3" max="3" width="34.33203125" customWidth="1"/>
    <col min="4" max="4" width="36.5546875" customWidth="1"/>
    <col min="5" max="5" width="25.33203125" customWidth="1"/>
    <col min="6" max="6" width="14" customWidth="1"/>
    <col min="7" max="7" width="13.44140625" customWidth="1"/>
    <col min="8" max="8" width="12.6640625" customWidth="1"/>
  </cols>
  <sheetData>
    <row r="1" spans="1:7" x14ac:dyDescent="0.3">
      <c r="A1" s="50" t="s">
        <v>56</v>
      </c>
    </row>
    <row r="3" spans="1:7" ht="27" customHeight="1" x14ac:dyDescent="0.3">
      <c r="A3" s="598" t="s">
        <v>57</v>
      </c>
      <c r="B3" s="598"/>
      <c r="C3" s="598"/>
      <c r="D3" s="598"/>
      <c r="E3" s="599"/>
      <c r="G3" s="64" t="s">
        <v>58</v>
      </c>
    </row>
    <row r="4" spans="1:7" ht="10.95" customHeight="1" thickBot="1" x14ac:dyDescent="0.35">
      <c r="B4" s="1"/>
      <c r="C4" s="1"/>
      <c r="D4" s="1"/>
      <c r="E4" s="1"/>
    </row>
    <row r="5" spans="1:7" ht="21.6" customHeight="1" x14ac:dyDescent="0.3">
      <c r="A5" s="600" t="s">
        <v>59</v>
      </c>
      <c r="B5" s="608" t="s">
        <v>60</v>
      </c>
      <c r="C5" s="601" t="s">
        <v>61</v>
      </c>
      <c r="D5" s="602"/>
      <c r="E5" s="603"/>
    </row>
    <row r="6" spans="1:7" ht="23.4" customHeight="1" x14ac:dyDescent="0.3">
      <c r="A6" s="600"/>
      <c r="B6" s="609"/>
      <c r="C6" s="144" t="s">
        <v>62</v>
      </c>
      <c r="D6" s="145" t="s">
        <v>63</v>
      </c>
      <c r="E6" s="146" t="s">
        <v>64</v>
      </c>
    </row>
    <row r="7" spans="1:7" ht="57.6" customHeight="1" thickBot="1" x14ac:dyDescent="0.35">
      <c r="A7" s="605" t="s">
        <v>65</v>
      </c>
      <c r="B7" s="6" t="s">
        <v>66</v>
      </c>
      <c r="C7" s="4" t="s">
        <v>67</v>
      </c>
      <c r="D7" s="4" t="s">
        <v>68</v>
      </c>
      <c r="E7" s="7" t="s">
        <v>69</v>
      </c>
    </row>
    <row r="8" spans="1:7" ht="49.95" customHeight="1" thickBot="1" x14ac:dyDescent="0.35">
      <c r="A8" s="605"/>
      <c r="B8" s="6" t="s">
        <v>70</v>
      </c>
      <c r="C8" s="4" t="s">
        <v>71</v>
      </c>
      <c r="D8" s="4" t="s">
        <v>360</v>
      </c>
      <c r="E8" s="7" t="s">
        <v>72</v>
      </c>
    </row>
    <row r="9" spans="1:7" ht="59.4" customHeight="1" thickBot="1" x14ac:dyDescent="0.35">
      <c r="A9" s="605"/>
      <c r="B9" s="6" t="s">
        <v>73</v>
      </c>
      <c r="C9" s="6" t="s">
        <v>74</v>
      </c>
      <c r="D9" s="4" t="s">
        <v>75</v>
      </c>
      <c r="E9" s="7" t="s">
        <v>72</v>
      </c>
    </row>
    <row r="10" spans="1:7" ht="63.6" customHeight="1" thickBot="1" x14ac:dyDescent="0.35">
      <c r="A10" s="606" t="s">
        <v>76</v>
      </c>
      <c r="B10" s="8" t="s">
        <v>77</v>
      </c>
      <c r="C10" s="9" t="s">
        <v>78</v>
      </c>
      <c r="D10" s="9" t="s">
        <v>79</v>
      </c>
      <c r="E10" s="10" t="s">
        <v>80</v>
      </c>
    </row>
    <row r="11" spans="1:7" ht="64.95" customHeight="1" thickBot="1" x14ac:dyDescent="0.35">
      <c r="A11" s="607"/>
      <c r="B11" s="11" t="s">
        <v>81</v>
      </c>
      <c r="C11" s="12" t="s">
        <v>82</v>
      </c>
      <c r="D11" s="12" t="s">
        <v>83</v>
      </c>
      <c r="E11" s="10" t="s">
        <v>80</v>
      </c>
    </row>
    <row r="12" spans="1:7" ht="86.4" customHeight="1" thickBot="1" x14ac:dyDescent="0.35">
      <c r="A12" s="595" t="s">
        <v>84</v>
      </c>
      <c r="B12" s="22" t="s">
        <v>85</v>
      </c>
      <c r="C12" s="23" t="s">
        <v>86</v>
      </c>
      <c r="D12" s="23" t="s">
        <v>87</v>
      </c>
      <c r="E12" s="24" t="s">
        <v>88</v>
      </c>
    </row>
    <row r="13" spans="1:7" ht="62.4" customHeight="1" thickBot="1" x14ac:dyDescent="0.35">
      <c r="A13" s="596"/>
      <c r="B13" s="22" t="s">
        <v>89</v>
      </c>
      <c r="C13" s="23" t="s">
        <v>90</v>
      </c>
      <c r="D13" s="23" t="s">
        <v>91</v>
      </c>
      <c r="E13" s="24" t="s">
        <v>88</v>
      </c>
    </row>
    <row r="14" spans="1:7" ht="58.95" customHeight="1" thickBot="1" x14ac:dyDescent="0.35">
      <c r="A14" s="596"/>
      <c r="B14" s="22" t="s">
        <v>92</v>
      </c>
      <c r="C14" s="24" t="s">
        <v>93</v>
      </c>
      <c r="D14" s="24" t="s">
        <v>94</v>
      </c>
      <c r="E14" s="97" t="s">
        <v>95</v>
      </c>
    </row>
    <row r="15" spans="1:7" ht="71.400000000000006" customHeight="1" thickBot="1" x14ac:dyDescent="0.35">
      <c r="A15" s="596"/>
      <c r="B15" s="22" t="s">
        <v>96</v>
      </c>
      <c r="C15" s="23" t="s">
        <v>97</v>
      </c>
      <c r="D15" s="23" t="s">
        <v>574</v>
      </c>
      <c r="E15" s="24" t="s">
        <v>88</v>
      </c>
    </row>
    <row r="16" spans="1:7" ht="85.95" customHeight="1" thickBot="1" x14ac:dyDescent="0.35">
      <c r="A16" s="596"/>
      <c r="B16" s="22" t="s">
        <v>98</v>
      </c>
      <c r="C16" s="23" t="s">
        <v>99</v>
      </c>
      <c r="D16" s="23" t="s">
        <v>100</v>
      </c>
      <c r="E16" s="24" t="s">
        <v>101</v>
      </c>
    </row>
    <row r="17" spans="1:5" ht="43.95" customHeight="1" thickBot="1" x14ac:dyDescent="0.35">
      <c r="A17" s="597"/>
      <c r="B17" s="22" t="s">
        <v>102</v>
      </c>
      <c r="C17" s="23" t="s">
        <v>103</v>
      </c>
      <c r="D17" s="23" t="s">
        <v>104</v>
      </c>
      <c r="E17" s="24" t="s">
        <v>105</v>
      </c>
    </row>
    <row r="18" spans="1:5" ht="64.2" customHeight="1" thickBot="1" x14ac:dyDescent="0.35">
      <c r="A18" s="604" t="s">
        <v>106</v>
      </c>
      <c r="B18" s="25" t="s">
        <v>107</v>
      </c>
      <c r="C18" s="26" t="s">
        <v>108</v>
      </c>
      <c r="D18" s="26" t="s">
        <v>359</v>
      </c>
      <c r="E18" s="13" t="s">
        <v>109</v>
      </c>
    </row>
    <row r="19" spans="1:5" ht="70.95" customHeight="1" thickBot="1" x14ac:dyDescent="0.35">
      <c r="A19" s="604"/>
      <c r="B19" s="25" t="s">
        <v>110</v>
      </c>
      <c r="C19" s="26" t="s">
        <v>111</v>
      </c>
      <c r="D19" s="26" t="s">
        <v>112</v>
      </c>
      <c r="E19" s="13" t="s">
        <v>113</v>
      </c>
    </row>
    <row r="20" spans="1:5" ht="75.599999999999994" customHeight="1" thickBot="1" x14ac:dyDescent="0.35">
      <c r="A20" s="604"/>
      <c r="B20" s="25" t="s">
        <v>114</v>
      </c>
      <c r="C20" s="13" t="s">
        <v>115</v>
      </c>
      <c r="D20" s="26" t="s">
        <v>116</v>
      </c>
      <c r="E20" s="152" t="s">
        <v>117</v>
      </c>
    </row>
    <row r="21" spans="1:5" ht="58.95" customHeight="1" thickBot="1" x14ac:dyDescent="0.35">
      <c r="A21" s="593" t="s">
        <v>118</v>
      </c>
      <c r="B21" s="125" t="s">
        <v>119</v>
      </c>
      <c r="C21" s="125" t="s">
        <v>120</v>
      </c>
      <c r="D21" s="125" t="s">
        <v>121</v>
      </c>
      <c r="E21" s="127" t="s">
        <v>122</v>
      </c>
    </row>
    <row r="22" spans="1:5" ht="48.6" customHeight="1" thickBot="1" x14ac:dyDescent="0.35">
      <c r="A22" s="594"/>
      <c r="B22" s="126" t="s">
        <v>123</v>
      </c>
      <c r="C22" s="126" t="s">
        <v>124</v>
      </c>
      <c r="D22" s="126" t="s">
        <v>125</v>
      </c>
      <c r="E22" s="129" t="s">
        <v>122</v>
      </c>
    </row>
  </sheetData>
  <mergeCells count="9">
    <mergeCell ref="A21:A22"/>
    <mergeCell ref="A12:A17"/>
    <mergeCell ref="A3:E3"/>
    <mergeCell ref="A5:A6"/>
    <mergeCell ref="C5:E5"/>
    <mergeCell ref="A18:A20"/>
    <mergeCell ref="A7:A9"/>
    <mergeCell ref="A10:A11"/>
    <mergeCell ref="B5:B6"/>
  </mergeCells>
  <hyperlinks>
    <hyperlink ref="G3" location="'TABLA DE CONTENIDOS'!A1" display="INICIO" xr:uid="{6E4C015B-502D-4B1B-88F0-84F32AB31FAB}"/>
  </hyperlinks>
  <pageMargins left="0.31496062992125984" right="0.31496062992125984" top="0.35433070866141736" bottom="0.35433070866141736" header="0.31496062992125984" footer="0.31496062992125984"/>
  <pageSetup paperSize="9" scale="62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2405-56C9-47B4-BAEE-6BCD26993009}">
  <sheetPr>
    <tabColor theme="9" tint="0.59999389629810485"/>
  </sheetPr>
  <dimension ref="A1:F38"/>
  <sheetViews>
    <sheetView topLeftCell="A34" zoomScale="88" zoomScaleNormal="88" workbookViewId="0">
      <selection activeCell="A3" sqref="A3:E38"/>
    </sheetView>
  </sheetViews>
  <sheetFormatPr baseColWidth="10" defaultColWidth="11.44140625" defaultRowHeight="14.4" x14ac:dyDescent="0.3"/>
  <cols>
    <col min="1" max="1" width="10.77734375" customWidth="1"/>
    <col min="2" max="2" width="25" customWidth="1"/>
    <col min="3" max="3" width="36.33203125" customWidth="1"/>
    <col min="4" max="4" width="37.33203125" customWidth="1"/>
    <col min="5" max="5" width="22.88671875" customWidth="1"/>
    <col min="6" max="6" width="13.6640625" customWidth="1"/>
    <col min="7" max="7" width="3.44140625" customWidth="1"/>
  </cols>
  <sheetData>
    <row r="1" spans="1:6" x14ac:dyDescent="0.3">
      <c r="A1" s="50" t="s">
        <v>126</v>
      </c>
    </row>
    <row r="2" spans="1:6" ht="15" thickBot="1" x14ac:dyDescent="0.35"/>
    <row r="3" spans="1:6" ht="15" thickBot="1" x14ac:dyDescent="0.35">
      <c r="A3" s="612" t="s">
        <v>127</v>
      </c>
      <c r="B3" s="613"/>
      <c r="C3" s="613"/>
      <c r="D3" s="613"/>
      <c r="E3" s="613"/>
    </row>
    <row r="4" spans="1:6" ht="9.6" customHeight="1" thickBot="1" x14ac:dyDescent="0.35">
      <c r="A4" s="620"/>
      <c r="B4" s="620"/>
      <c r="C4" s="2"/>
      <c r="D4" s="2"/>
      <c r="E4" s="167"/>
    </row>
    <row r="5" spans="1:6" ht="15" thickBot="1" x14ac:dyDescent="0.35">
      <c r="A5" s="621" t="s">
        <v>59</v>
      </c>
      <c r="B5" s="628" t="s">
        <v>128</v>
      </c>
      <c r="C5" s="623" t="s">
        <v>61</v>
      </c>
      <c r="D5" s="624"/>
      <c r="E5" s="625"/>
      <c r="F5" s="64" t="s">
        <v>58</v>
      </c>
    </row>
    <row r="6" spans="1:6" ht="19.95" customHeight="1" thickTop="1" thickBot="1" x14ac:dyDescent="0.35">
      <c r="A6" s="622"/>
      <c r="B6" s="629"/>
      <c r="C6" s="89" t="s">
        <v>62</v>
      </c>
      <c r="D6" s="91" t="s">
        <v>63</v>
      </c>
      <c r="E6" s="92" t="s">
        <v>64</v>
      </c>
    </row>
    <row r="7" spans="1:6" ht="59.4" customHeight="1" thickTop="1" thickBot="1" x14ac:dyDescent="0.35">
      <c r="A7" s="626" t="s">
        <v>129</v>
      </c>
      <c r="B7" s="88" t="s">
        <v>130</v>
      </c>
      <c r="C7" s="90" t="s">
        <v>131</v>
      </c>
      <c r="D7" s="90" t="s">
        <v>132</v>
      </c>
      <c r="E7" s="153" t="s">
        <v>133</v>
      </c>
    </row>
    <row r="8" spans="1:6" ht="50.4" customHeight="1" thickBot="1" x14ac:dyDescent="0.35">
      <c r="A8" s="626"/>
      <c r="B8" s="14" t="s">
        <v>134</v>
      </c>
      <c r="C8" s="14" t="s">
        <v>135</v>
      </c>
      <c r="D8" s="14" t="s">
        <v>136</v>
      </c>
      <c r="E8" s="153" t="s">
        <v>133</v>
      </c>
    </row>
    <row r="9" spans="1:6" ht="56.4" customHeight="1" thickBot="1" x14ac:dyDescent="0.35">
      <c r="A9" s="626"/>
      <c r="B9" s="27" t="s">
        <v>137</v>
      </c>
      <c r="C9" s="5" t="s">
        <v>138</v>
      </c>
      <c r="D9" s="14" t="s">
        <v>139</v>
      </c>
      <c r="E9" s="153" t="s">
        <v>133</v>
      </c>
    </row>
    <row r="10" spans="1:6" ht="78.599999999999994" customHeight="1" thickBot="1" x14ac:dyDescent="0.35">
      <c r="A10" s="627"/>
      <c r="B10" s="28" t="s">
        <v>140</v>
      </c>
      <c r="C10" s="15" t="s">
        <v>141</v>
      </c>
      <c r="D10" s="93" t="s">
        <v>142</v>
      </c>
      <c r="E10" s="153" t="s">
        <v>143</v>
      </c>
    </row>
    <row r="11" spans="1:6" ht="81.599999999999994" customHeight="1" thickBot="1" x14ac:dyDescent="0.35">
      <c r="A11" s="616" t="s">
        <v>144</v>
      </c>
      <c r="B11" s="16" t="s">
        <v>145</v>
      </c>
      <c r="C11" s="17" t="s">
        <v>146</v>
      </c>
      <c r="D11" s="21" t="s">
        <v>147</v>
      </c>
      <c r="E11" s="96" t="s">
        <v>148</v>
      </c>
    </row>
    <row r="12" spans="1:6" ht="77.400000000000006" customHeight="1" thickBot="1" x14ac:dyDescent="0.35">
      <c r="A12" s="616"/>
      <c r="B12" s="18" t="s">
        <v>149</v>
      </c>
      <c r="C12" s="17" t="s">
        <v>150</v>
      </c>
      <c r="D12" s="18" t="s">
        <v>151</v>
      </c>
      <c r="E12" s="19" t="s">
        <v>152</v>
      </c>
    </row>
    <row r="13" spans="1:6" ht="70.95" customHeight="1" thickBot="1" x14ac:dyDescent="0.35">
      <c r="A13" s="616"/>
      <c r="B13" s="20" t="s">
        <v>153</v>
      </c>
      <c r="C13" s="95" t="s">
        <v>154</v>
      </c>
      <c r="D13" s="95" t="s">
        <v>155</v>
      </c>
      <c r="E13" s="94" t="s">
        <v>156</v>
      </c>
    </row>
    <row r="14" spans="1:6" ht="63" customHeight="1" thickBot="1" x14ac:dyDescent="0.35">
      <c r="A14" s="616"/>
      <c r="B14" s="20" t="s">
        <v>157</v>
      </c>
      <c r="C14" s="18" t="s">
        <v>158</v>
      </c>
      <c r="D14" s="20" t="s">
        <v>159</v>
      </c>
      <c r="E14" s="19" t="s">
        <v>160</v>
      </c>
    </row>
    <row r="15" spans="1:6" ht="74.400000000000006" customHeight="1" thickBot="1" x14ac:dyDescent="0.35">
      <c r="A15" s="616"/>
      <c r="B15" s="20" t="s">
        <v>161</v>
      </c>
      <c r="C15" s="21" t="s">
        <v>162</v>
      </c>
      <c r="D15" s="95" t="s">
        <v>163</v>
      </c>
      <c r="E15" s="96" t="s">
        <v>164</v>
      </c>
    </row>
    <row r="16" spans="1:6" ht="95.4" customHeight="1" thickBot="1" x14ac:dyDescent="0.35">
      <c r="A16" s="617"/>
      <c r="B16" s="20" t="s">
        <v>165</v>
      </c>
      <c r="C16" s="21" t="s">
        <v>166</v>
      </c>
      <c r="D16" s="95" t="s">
        <v>167</v>
      </c>
      <c r="E16" s="12" t="s">
        <v>168</v>
      </c>
    </row>
    <row r="17" spans="1:5" ht="74.400000000000006" customHeight="1" thickBot="1" x14ac:dyDescent="0.35">
      <c r="A17" s="617"/>
      <c r="B17" s="21" t="s">
        <v>493</v>
      </c>
      <c r="C17" s="20" t="s">
        <v>170</v>
      </c>
      <c r="D17" s="20" t="s">
        <v>171</v>
      </c>
      <c r="E17" s="12" t="s">
        <v>172</v>
      </c>
    </row>
    <row r="18" spans="1:5" ht="70.2" customHeight="1" thickBot="1" x14ac:dyDescent="0.35">
      <c r="A18" s="617"/>
      <c r="B18" s="21" t="s">
        <v>173</v>
      </c>
      <c r="C18" s="20" t="s">
        <v>174</v>
      </c>
      <c r="D18" s="20" t="s">
        <v>175</v>
      </c>
      <c r="E18" s="12" t="s">
        <v>172</v>
      </c>
    </row>
    <row r="19" spans="1:5" ht="72" customHeight="1" thickBot="1" x14ac:dyDescent="0.35">
      <c r="A19" s="617"/>
      <c r="B19" s="21" t="s">
        <v>176</v>
      </c>
      <c r="C19" s="21" t="s">
        <v>177</v>
      </c>
      <c r="D19" s="21" t="s">
        <v>178</v>
      </c>
      <c r="E19" s="12" t="s">
        <v>179</v>
      </c>
    </row>
    <row r="20" spans="1:5" ht="68.400000000000006" customHeight="1" thickBot="1" x14ac:dyDescent="0.35">
      <c r="A20" s="618" t="s">
        <v>84</v>
      </c>
      <c r="B20" s="22" t="s">
        <v>180</v>
      </c>
      <c r="C20" s="23" t="s">
        <v>181</v>
      </c>
      <c r="D20" s="23" t="s">
        <v>182</v>
      </c>
      <c r="E20" s="24" t="s">
        <v>179</v>
      </c>
    </row>
    <row r="21" spans="1:5" ht="68.400000000000006" customHeight="1" thickBot="1" x14ac:dyDescent="0.35">
      <c r="A21" s="619"/>
      <c r="B21" s="22" t="s">
        <v>183</v>
      </c>
      <c r="C21" s="23" t="s">
        <v>184</v>
      </c>
      <c r="D21" s="23" t="s">
        <v>185</v>
      </c>
      <c r="E21" s="24" t="s">
        <v>186</v>
      </c>
    </row>
    <row r="22" spans="1:5" ht="98.4" customHeight="1" thickBot="1" x14ac:dyDescent="0.35">
      <c r="A22" s="619"/>
      <c r="B22" s="22" t="s">
        <v>187</v>
      </c>
      <c r="C22" s="23" t="s">
        <v>188</v>
      </c>
      <c r="D22" s="23" t="s">
        <v>189</v>
      </c>
      <c r="E22" s="24" t="s">
        <v>190</v>
      </c>
    </row>
    <row r="23" spans="1:5" ht="44.4" customHeight="1" thickBot="1" x14ac:dyDescent="0.35">
      <c r="A23" s="619"/>
      <c r="B23" s="22" t="s">
        <v>191</v>
      </c>
      <c r="C23" s="23" t="s">
        <v>192</v>
      </c>
      <c r="D23" s="23" t="s">
        <v>193</v>
      </c>
      <c r="E23" s="24" t="s">
        <v>186</v>
      </c>
    </row>
    <row r="24" spans="1:5" ht="105" customHeight="1" thickBot="1" x14ac:dyDescent="0.35">
      <c r="A24" s="619"/>
      <c r="B24" s="22" t="s">
        <v>194</v>
      </c>
      <c r="C24" s="23" t="s">
        <v>195</v>
      </c>
      <c r="D24" s="23" t="s">
        <v>196</v>
      </c>
      <c r="E24" s="24" t="s">
        <v>197</v>
      </c>
    </row>
    <row r="25" spans="1:5" ht="82.2" customHeight="1" thickBot="1" x14ac:dyDescent="0.35">
      <c r="A25" s="619"/>
      <c r="B25" s="22" t="s">
        <v>198</v>
      </c>
      <c r="C25" s="23" t="s">
        <v>199</v>
      </c>
      <c r="D25" s="23" t="s">
        <v>200</v>
      </c>
      <c r="E25" s="24" t="s">
        <v>197</v>
      </c>
    </row>
    <row r="26" spans="1:5" ht="72.599999999999994" customHeight="1" thickBot="1" x14ac:dyDescent="0.35">
      <c r="A26" s="619"/>
      <c r="B26" s="22" t="s">
        <v>201</v>
      </c>
      <c r="C26" s="23" t="s">
        <v>486</v>
      </c>
      <c r="D26" s="23" t="s">
        <v>202</v>
      </c>
      <c r="E26" s="24" t="s">
        <v>203</v>
      </c>
    </row>
    <row r="27" spans="1:5" ht="91.2" customHeight="1" thickBot="1" x14ac:dyDescent="0.35">
      <c r="A27" s="619"/>
      <c r="B27" s="22" t="s">
        <v>204</v>
      </c>
      <c r="C27" s="23" t="s">
        <v>205</v>
      </c>
      <c r="D27" s="23" t="s">
        <v>206</v>
      </c>
      <c r="E27" s="24" t="s">
        <v>207</v>
      </c>
    </row>
    <row r="28" spans="1:5" ht="102.6" customHeight="1" thickBot="1" x14ac:dyDescent="0.35">
      <c r="A28" s="619"/>
      <c r="B28" s="22" t="s">
        <v>208</v>
      </c>
      <c r="C28" s="23" t="s">
        <v>209</v>
      </c>
      <c r="D28" s="23" t="s">
        <v>210</v>
      </c>
      <c r="E28" s="24" t="s">
        <v>211</v>
      </c>
    </row>
    <row r="29" spans="1:5" ht="58.95" customHeight="1" thickBot="1" x14ac:dyDescent="0.35">
      <c r="A29" s="614" t="s">
        <v>106</v>
      </c>
      <c r="B29" s="25" t="s">
        <v>212</v>
      </c>
      <c r="C29" s="26" t="s">
        <v>213</v>
      </c>
      <c r="D29" s="26" t="s">
        <v>214</v>
      </c>
      <c r="E29" s="13" t="s">
        <v>215</v>
      </c>
    </row>
    <row r="30" spans="1:5" ht="69" customHeight="1" thickBot="1" x14ac:dyDescent="0.35">
      <c r="A30" s="615"/>
      <c r="B30" s="25" t="s">
        <v>216</v>
      </c>
      <c r="C30" s="26" t="s">
        <v>217</v>
      </c>
      <c r="D30" s="26" t="s">
        <v>218</v>
      </c>
      <c r="E30" s="13" t="s">
        <v>219</v>
      </c>
    </row>
    <row r="31" spans="1:5" ht="67.2" customHeight="1" thickBot="1" x14ac:dyDescent="0.35">
      <c r="A31" s="615"/>
      <c r="B31" s="25" t="s">
        <v>220</v>
      </c>
      <c r="C31" s="26" t="s">
        <v>221</v>
      </c>
      <c r="D31" s="26" t="s">
        <v>222</v>
      </c>
      <c r="E31" s="13" t="s">
        <v>219</v>
      </c>
    </row>
    <row r="32" spans="1:5" ht="67.2" customHeight="1" thickBot="1" x14ac:dyDescent="0.35">
      <c r="A32" s="615"/>
      <c r="B32" s="25" t="s">
        <v>223</v>
      </c>
      <c r="C32" s="26" t="s">
        <v>224</v>
      </c>
      <c r="D32" s="26" t="s">
        <v>225</v>
      </c>
      <c r="E32" s="13" t="s">
        <v>219</v>
      </c>
    </row>
    <row r="33" spans="1:5" ht="68.400000000000006" customHeight="1" thickBot="1" x14ac:dyDescent="0.35">
      <c r="A33" s="615"/>
      <c r="B33" s="25" t="s">
        <v>226</v>
      </c>
      <c r="C33" s="26" t="s">
        <v>227</v>
      </c>
      <c r="D33" s="26" t="s">
        <v>228</v>
      </c>
      <c r="E33" s="13" t="s">
        <v>219</v>
      </c>
    </row>
    <row r="34" spans="1:5" ht="82.95" customHeight="1" thickBot="1" x14ac:dyDescent="0.35">
      <c r="A34" s="610" t="s">
        <v>118</v>
      </c>
      <c r="B34" s="125" t="s">
        <v>229</v>
      </c>
      <c r="C34" s="125" t="s">
        <v>230</v>
      </c>
      <c r="D34" s="125" t="s">
        <v>231</v>
      </c>
      <c r="E34" s="127" t="s">
        <v>232</v>
      </c>
    </row>
    <row r="35" spans="1:5" ht="92.4" customHeight="1" thickBot="1" x14ac:dyDescent="0.35">
      <c r="A35" s="611"/>
      <c r="B35" s="125" t="s">
        <v>233</v>
      </c>
      <c r="C35" s="126" t="s">
        <v>234</v>
      </c>
      <c r="D35" s="126" t="s">
        <v>235</v>
      </c>
      <c r="E35" s="128" t="s">
        <v>236</v>
      </c>
    </row>
    <row r="36" spans="1:5" ht="79.95" customHeight="1" thickBot="1" x14ac:dyDescent="0.35">
      <c r="A36" s="611"/>
      <c r="B36" s="126" t="s">
        <v>237</v>
      </c>
      <c r="C36" s="126" t="s">
        <v>238</v>
      </c>
      <c r="D36" s="126" t="s">
        <v>239</v>
      </c>
      <c r="E36" s="129" t="s">
        <v>240</v>
      </c>
    </row>
    <row r="37" spans="1:5" ht="63" customHeight="1" thickBot="1" x14ac:dyDescent="0.35">
      <c r="A37" s="611"/>
      <c r="B37" s="126" t="s">
        <v>490</v>
      </c>
      <c r="C37" s="126" t="s">
        <v>241</v>
      </c>
      <c r="D37" s="126" t="s">
        <v>242</v>
      </c>
      <c r="E37" s="129" t="s">
        <v>243</v>
      </c>
    </row>
    <row r="38" spans="1:5" ht="55.2" customHeight="1" thickBot="1" x14ac:dyDescent="0.35">
      <c r="A38" s="611"/>
      <c r="B38" s="126" t="s">
        <v>487</v>
      </c>
      <c r="C38" s="126" t="s">
        <v>488</v>
      </c>
      <c r="D38" s="126" t="s">
        <v>489</v>
      </c>
      <c r="E38" s="129" t="s">
        <v>243</v>
      </c>
    </row>
  </sheetData>
  <mergeCells count="10">
    <mergeCell ref="A34:A38"/>
    <mergeCell ref="A3:E3"/>
    <mergeCell ref="A29:A33"/>
    <mergeCell ref="A11:A19"/>
    <mergeCell ref="A20:A28"/>
    <mergeCell ref="A4:B4"/>
    <mergeCell ref="A5:A6"/>
    <mergeCell ref="C5:E5"/>
    <mergeCell ref="A7:A10"/>
    <mergeCell ref="B5:B6"/>
  </mergeCells>
  <hyperlinks>
    <hyperlink ref="F5" location="'TABLA DE CONTENIDOS'!A1" display="INICIO" xr:uid="{BE5621C6-EE61-4DF2-B21E-A582375F35D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7D4B-AD0E-4658-A8BA-7439E5A42B81}">
  <sheetPr>
    <tabColor theme="9" tint="0.59999389629810485"/>
  </sheetPr>
  <dimension ref="A1:J20"/>
  <sheetViews>
    <sheetView topLeftCell="A10" zoomScale="98" zoomScaleNormal="98" workbookViewId="0">
      <selection activeCell="C14" sqref="C14"/>
    </sheetView>
  </sheetViews>
  <sheetFormatPr baseColWidth="10" defaultColWidth="11.44140625" defaultRowHeight="14.4" x14ac:dyDescent="0.3"/>
  <cols>
    <col min="1" max="1" width="14" customWidth="1"/>
    <col min="2" max="2" width="34.5546875" customWidth="1"/>
    <col min="3" max="3" width="15" customWidth="1"/>
    <col min="4" max="4" width="11.6640625" customWidth="1"/>
    <col min="5" max="5" width="12.109375" customWidth="1"/>
    <col min="6" max="6" width="12.44140625" customWidth="1"/>
    <col min="7" max="7" width="10.6640625" customWidth="1"/>
    <col min="8" max="8" width="13.33203125" customWidth="1"/>
    <col min="11" max="11" width="4.88671875" customWidth="1"/>
  </cols>
  <sheetData>
    <row r="1" spans="1:10" x14ac:dyDescent="0.3">
      <c r="A1" s="51" t="s">
        <v>244</v>
      </c>
    </row>
    <row r="2" spans="1:10" ht="15" thickBot="1" x14ac:dyDescent="0.35"/>
    <row r="3" spans="1:10" ht="21.6" customHeight="1" x14ac:dyDescent="0.3">
      <c r="A3" s="641" t="s">
        <v>59</v>
      </c>
      <c r="B3" s="636" t="s">
        <v>60</v>
      </c>
      <c r="C3" s="638" t="s">
        <v>245</v>
      </c>
      <c r="D3" s="639"/>
      <c r="E3" s="639"/>
      <c r="F3" s="639"/>
      <c r="G3" s="639"/>
      <c r="H3" s="640"/>
      <c r="J3" s="64" t="s">
        <v>58</v>
      </c>
    </row>
    <row r="4" spans="1:10" ht="55.95" customHeight="1" thickBot="1" x14ac:dyDescent="0.35">
      <c r="A4" s="642"/>
      <c r="B4" s="637"/>
      <c r="C4" s="102" t="s">
        <v>246</v>
      </c>
      <c r="D4" s="103" t="s">
        <v>247</v>
      </c>
      <c r="E4" s="104" t="s">
        <v>248</v>
      </c>
      <c r="F4" s="105" t="s">
        <v>249</v>
      </c>
      <c r="G4" s="105" t="s">
        <v>250</v>
      </c>
      <c r="H4" s="106" t="s">
        <v>251</v>
      </c>
    </row>
    <row r="5" spans="1:10" ht="23.4" thickBot="1" x14ac:dyDescent="0.35">
      <c r="A5" s="643" t="s">
        <v>65</v>
      </c>
      <c r="B5" s="6" t="s">
        <v>66</v>
      </c>
      <c r="C5" s="109">
        <v>4</v>
      </c>
      <c r="D5" s="110">
        <v>2</v>
      </c>
      <c r="E5" s="110">
        <v>4</v>
      </c>
      <c r="F5" s="110">
        <v>4</v>
      </c>
      <c r="G5" s="110">
        <f t="shared" ref="G5:G20" si="0">C5+D5+E5+F5</f>
        <v>14</v>
      </c>
      <c r="H5" s="111" t="s">
        <v>252</v>
      </c>
    </row>
    <row r="6" spans="1:10" ht="31.2" customHeight="1" thickBot="1" x14ac:dyDescent="0.35">
      <c r="A6" s="643"/>
      <c r="B6" s="6" t="s">
        <v>70</v>
      </c>
      <c r="C6" s="112">
        <v>3</v>
      </c>
      <c r="D6" s="170">
        <v>4</v>
      </c>
      <c r="E6" s="170">
        <v>5</v>
      </c>
      <c r="F6" s="170">
        <v>4</v>
      </c>
      <c r="G6" s="107">
        <f t="shared" si="0"/>
        <v>16</v>
      </c>
      <c r="H6" s="113" t="s">
        <v>252</v>
      </c>
    </row>
    <row r="7" spans="1:10" ht="56.4" customHeight="1" thickBot="1" x14ac:dyDescent="0.35">
      <c r="A7" s="643"/>
      <c r="B7" s="6" t="s">
        <v>73</v>
      </c>
      <c r="C7" s="112">
        <v>4</v>
      </c>
      <c r="D7" s="170">
        <v>5</v>
      </c>
      <c r="E7" s="170">
        <v>5</v>
      </c>
      <c r="F7" s="170">
        <v>3</v>
      </c>
      <c r="G7" s="107">
        <f t="shared" si="0"/>
        <v>17</v>
      </c>
      <c r="H7" s="113" t="s">
        <v>252</v>
      </c>
    </row>
    <row r="8" spans="1:10" ht="46.2" thickBot="1" x14ac:dyDescent="0.35">
      <c r="A8" s="644" t="s">
        <v>76</v>
      </c>
      <c r="B8" s="98" t="s">
        <v>77</v>
      </c>
      <c r="C8" s="112">
        <v>4</v>
      </c>
      <c r="D8" s="170">
        <v>4</v>
      </c>
      <c r="E8" s="170">
        <v>5</v>
      </c>
      <c r="F8" s="170">
        <v>3</v>
      </c>
      <c r="G8" s="107">
        <f t="shared" si="0"/>
        <v>16</v>
      </c>
      <c r="H8" s="113" t="s">
        <v>252</v>
      </c>
    </row>
    <row r="9" spans="1:10" ht="40.200000000000003" customHeight="1" thickBot="1" x14ac:dyDescent="0.35">
      <c r="A9" s="645"/>
      <c r="B9" s="12" t="s">
        <v>81</v>
      </c>
      <c r="C9" s="112">
        <v>1</v>
      </c>
      <c r="D9" s="170">
        <v>2</v>
      </c>
      <c r="E9" s="170">
        <v>2</v>
      </c>
      <c r="F9" s="170">
        <v>2</v>
      </c>
      <c r="G9" s="170">
        <f t="shared" si="0"/>
        <v>7</v>
      </c>
      <c r="H9" s="114" t="s">
        <v>253</v>
      </c>
    </row>
    <row r="10" spans="1:10" ht="53.4" thickBot="1" x14ac:dyDescent="0.35">
      <c r="A10" s="630" t="s">
        <v>84</v>
      </c>
      <c r="B10" s="22" t="s">
        <v>85</v>
      </c>
      <c r="C10" s="112">
        <v>3</v>
      </c>
      <c r="D10" s="170">
        <v>3</v>
      </c>
      <c r="E10" s="170">
        <v>5</v>
      </c>
      <c r="F10" s="170">
        <v>4</v>
      </c>
      <c r="G10" s="170">
        <f t="shared" si="0"/>
        <v>15</v>
      </c>
      <c r="H10" s="114" t="s">
        <v>252</v>
      </c>
    </row>
    <row r="11" spans="1:10" ht="15" thickBot="1" x14ac:dyDescent="0.35">
      <c r="A11" s="630"/>
      <c r="B11" s="22" t="s">
        <v>89</v>
      </c>
      <c r="C11" s="112">
        <v>3</v>
      </c>
      <c r="D11" s="170">
        <v>3</v>
      </c>
      <c r="E11" s="170">
        <v>4</v>
      </c>
      <c r="F11" s="170">
        <v>4</v>
      </c>
      <c r="G11" s="170">
        <f t="shared" si="0"/>
        <v>14</v>
      </c>
      <c r="H11" s="114" t="s">
        <v>254</v>
      </c>
    </row>
    <row r="12" spans="1:10" ht="27" thickBot="1" x14ac:dyDescent="0.35">
      <c r="A12" s="630"/>
      <c r="B12" s="22" t="s">
        <v>92</v>
      </c>
      <c r="C12" s="112">
        <v>4</v>
      </c>
      <c r="D12" s="170">
        <v>3</v>
      </c>
      <c r="E12" s="170">
        <v>4</v>
      </c>
      <c r="F12" s="170">
        <v>4</v>
      </c>
      <c r="G12" s="170">
        <f t="shared" si="0"/>
        <v>15</v>
      </c>
      <c r="H12" s="114" t="s">
        <v>252</v>
      </c>
    </row>
    <row r="13" spans="1:10" ht="18" customHeight="1" thickBot="1" x14ac:dyDescent="0.35">
      <c r="A13" s="630"/>
      <c r="B13" s="22" t="s">
        <v>96</v>
      </c>
      <c r="C13" s="112">
        <v>4</v>
      </c>
      <c r="D13" s="170">
        <v>3</v>
      </c>
      <c r="E13" s="170">
        <v>5</v>
      </c>
      <c r="F13" s="170">
        <v>4</v>
      </c>
      <c r="G13" s="170">
        <f t="shared" si="0"/>
        <v>16</v>
      </c>
      <c r="H13" s="114" t="s">
        <v>252</v>
      </c>
    </row>
    <row r="14" spans="1:10" ht="66.599999999999994" thickBot="1" x14ac:dyDescent="0.35">
      <c r="A14" s="630"/>
      <c r="B14" s="22" t="s">
        <v>98</v>
      </c>
      <c r="C14" s="112">
        <v>3</v>
      </c>
      <c r="D14" s="170">
        <v>2</v>
      </c>
      <c r="E14" s="170">
        <v>4</v>
      </c>
      <c r="F14" s="170">
        <v>2</v>
      </c>
      <c r="G14" s="170">
        <f t="shared" si="0"/>
        <v>11</v>
      </c>
      <c r="H14" s="114" t="s">
        <v>254</v>
      </c>
    </row>
    <row r="15" spans="1:10" ht="27" thickBot="1" x14ac:dyDescent="0.35">
      <c r="A15" s="630"/>
      <c r="B15" s="22" t="s">
        <v>102</v>
      </c>
      <c r="C15" s="112">
        <v>1</v>
      </c>
      <c r="D15" s="170">
        <v>2</v>
      </c>
      <c r="E15" s="170">
        <v>2</v>
      </c>
      <c r="F15" s="170">
        <v>2</v>
      </c>
      <c r="G15" s="170">
        <f t="shared" si="0"/>
        <v>7</v>
      </c>
      <c r="H15" s="114" t="s">
        <v>253</v>
      </c>
    </row>
    <row r="16" spans="1:10" ht="40.200000000000003" thickBot="1" x14ac:dyDescent="0.35">
      <c r="A16" s="631" t="s">
        <v>255</v>
      </c>
      <c r="B16" s="25" t="s">
        <v>107</v>
      </c>
      <c r="C16" s="112">
        <v>4</v>
      </c>
      <c r="D16" s="170">
        <v>4</v>
      </c>
      <c r="E16" s="170">
        <v>4</v>
      </c>
      <c r="F16" s="170">
        <v>3</v>
      </c>
      <c r="G16" s="170">
        <f t="shared" si="0"/>
        <v>15</v>
      </c>
      <c r="H16" s="114" t="s">
        <v>252</v>
      </c>
    </row>
    <row r="17" spans="1:8" ht="27" thickBot="1" x14ac:dyDescent="0.35">
      <c r="A17" s="632"/>
      <c r="B17" s="25" t="s">
        <v>110</v>
      </c>
      <c r="C17" s="112">
        <v>3</v>
      </c>
      <c r="D17" s="170">
        <v>3</v>
      </c>
      <c r="E17" s="170">
        <v>5</v>
      </c>
      <c r="F17" s="170">
        <v>4</v>
      </c>
      <c r="G17" s="170">
        <f t="shared" si="0"/>
        <v>15</v>
      </c>
      <c r="H17" s="114" t="s">
        <v>252</v>
      </c>
    </row>
    <row r="18" spans="1:8" ht="40.200000000000003" thickBot="1" x14ac:dyDescent="0.35">
      <c r="A18" s="633"/>
      <c r="B18" s="25" t="s">
        <v>114</v>
      </c>
      <c r="C18" s="112">
        <v>3</v>
      </c>
      <c r="D18" s="170">
        <v>4</v>
      </c>
      <c r="E18" s="170">
        <v>5</v>
      </c>
      <c r="F18" s="170">
        <v>4</v>
      </c>
      <c r="G18" s="170">
        <f t="shared" si="0"/>
        <v>16</v>
      </c>
      <c r="H18" s="114" t="s">
        <v>252</v>
      </c>
    </row>
    <row r="19" spans="1:8" ht="33.6" customHeight="1" thickBot="1" x14ac:dyDescent="0.35">
      <c r="A19" s="634" t="s">
        <v>118</v>
      </c>
      <c r="B19" s="125" t="s">
        <v>119</v>
      </c>
      <c r="C19" s="112">
        <v>2</v>
      </c>
      <c r="D19" s="170">
        <v>3</v>
      </c>
      <c r="E19" s="170">
        <v>5</v>
      </c>
      <c r="F19" s="170">
        <v>3</v>
      </c>
      <c r="G19" s="170">
        <f t="shared" si="0"/>
        <v>13</v>
      </c>
      <c r="H19" s="114" t="s">
        <v>256</v>
      </c>
    </row>
    <row r="20" spans="1:8" ht="33.6" customHeight="1" thickBot="1" x14ac:dyDescent="0.35">
      <c r="A20" s="635"/>
      <c r="B20" s="126" t="s">
        <v>123</v>
      </c>
      <c r="C20" s="115">
        <v>3</v>
      </c>
      <c r="D20" s="116">
        <v>3</v>
      </c>
      <c r="E20" s="116">
        <v>5</v>
      </c>
      <c r="F20" s="116">
        <v>4</v>
      </c>
      <c r="G20" s="116">
        <f t="shared" si="0"/>
        <v>15</v>
      </c>
      <c r="H20" s="117" t="s">
        <v>252</v>
      </c>
    </row>
  </sheetData>
  <mergeCells count="8">
    <mergeCell ref="A10:A15"/>
    <mergeCell ref="A16:A18"/>
    <mergeCell ref="A19:A20"/>
    <mergeCell ref="B3:B4"/>
    <mergeCell ref="C3:H3"/>
    <mergeCell ref="A3:A4"/>
    <mergeCell ref="A5:A7"/>
    <mergeCell ref="A8:A9"/>
  </mergeCells>
  <hyperlinks>
    <hyperlink ref="J3" location="'TABLA DE CONTENIDOS'!A1" display="INICIO" xr:uid="{4A171D85-7FB1-479C-8F82-724E3DBB41A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F962-60ED-4D15-89B3-C5975DBF2F6A}">
  <sheetPr>
    <tabColor theme="9" tint="0.59999389629810485"/>
  </sheetPr>
  <dimension ref="A1:J36"/>
  <sheetViews>
    <sheetView topLeftCell="A26" zoomScale="91" zoomScaleNormal="91" workbookViewId="0">
      <selection activeCell="B36" sqref="B36:H36"/>
    </sheetView>
  </sheetViews>
  <sheetFormatPr baseColWidth="10" defaultColWidth="11.44140625" defaultRowHeight="14.4" x14ac:dyDescent="0.3"/>
  <cols>
    <col min="1" max="1" width="13.88671875" customWidth="1"/>
    <col min="2" max="2" width="41.5546875" customWidth="1"/>
    <col min="3" max="3" width="12.5546875" customWidth="1"/>
    <col min="4" max="4" width="11.5546875" customWidth="1"/>
    <col min="5" max="5" width="10.6640625" customWidth="1"/>
    <col min="6" max="6" width="12.33203125" customWidth="1"/>
    <col min="7" max="7" width="11.33203125" customWidth="1"/>
    <col min="8" max="8" width="13.109375" customWidth="1"/>
  </cols>
  <sheetData>
    <row r="1" spans="1:10" x14ac:dyDescent="0.3">
      <c r="A1" s="51" t="s">
        <v>257</v>
      </c>
    </row>
    <row r="3" spans="1:10" ht="18.600000000000001" customHeight="1" x14ac:dyDescent="0.3">
      <c r="A3" s="654" t="s">
        <v>258</v>
      </c>
      <c r="B3" s="655" t="s">
        <v>259</v>
      </c>
      <c r="C3" s="652" t="s">
        <v>245</v>
      </c>
      <c r="D3" s="653"/>
      <c r="E3" s="653"/>
      <c r="F3" s="653"/>
      <c r="G3" s="653"/>
      <c r="H3" s="653"/>
      <c r="J3" s="64" t="s">
        <v>58</v>
      </c>
    </row>
    <row r="4" spans="1:10" ht="51" customHeight="1" thickBot="1" x14ac:dyDescent="0.35">
      <c r="A4" s="654"/>
      <c r="B4" s="656"/>
      <c r="C4" s="74" t="s">
        <v>260</v>
      </c>
      <c r="D4" s="75" t="s">
        <v>261</v>
      </c>
      <c r="E4" s="76" t="s">
        <v>262</v>
      </c>
      <c r="F4" s="77" t="s">
        <v>249</v>
      </c>
      <c r="G4" s="77" t="s">
        <v>250</v>
      </c>
      <c r="H4" s="77" t="s">
        <v>251</v>
      </c>
    </row>
    <row r="5" spans="1:10" ht="40.200000000000003" thickBot="1" x14ac:dyDescent="0.35">
      <c r="A5" s="657" t="s">
        <v>129</v>
      </c>
      <c r="B5" s="99" t="s">
        <v>130</v>
      </c>
      <c r="C5" s="108">
        <v>2</v>
      </c>
      <c r="D5" s="170">
        <v>4</v>
      </c>
      <c r="E5" s="170">
        <v>5</v>
      </c>
      <c r="F5" s="170">
        <v>4</v>
      </c>
      <c r="G5" s="170">
        <f>F5+E5+D5+C5</f>
        <v>15</v>
      </c>
      <c r="H5" s="170" t="s">
        <v>252</v>
      </c>
    </row>
    <row r="6" spans="1:10" ht="40.200000000000003" thickBot="1" x14ac:dyDescent="0.35">
      <c r="A6" s="657"/>
      <c r="B6" s="100" t="s">
        <v>134</v>
      </c>
      <c r="C6" s="108">
        <v>2</v>
      </c>
      <c r="D6" s="170">
        <v>4</v>
      </c>
      <c r="E6" s="170">
        <v>5</v>
      </c>
      <c r="F6" s="170">
        <v>4</v>
      </c>
      <c r="G6" s="170">
        <f t="shared" ref="G6:G35" si="0">F6+E6+D6+C6</f>
        <v>15</v>
      </c>
      <c r="H6" s="170" t="s">
        <v>252</v>
      </c>
    </row>
    <row r="7" spans="1:10" ht="15" thickBot="1" x14ac:dyDescent="0.35">
      <c r="A7" s="657"/>
      <c r="B7" s="5" t="s">
        <v>137</v>
      </c>
      <c r="C7" s="108">
        <v>3</v>
      </c>
      <c r="D7" s="170">
        <v>4</v>
      </c>
      <c r="E7" s="170">
        <v>5</v>
      </c>
      <c r="F7" s="170">
        <v>4</v>
      </c>
      <c r="G7" s="170">
        <f t="shared" si="0"/>
        <v>16</v>
      </c>
      <c r="H7" s="170" t="s">
        <v>252</v>
      </c>
    </row>
    <row r="8" spans="1:10" ht="15" thickBot="1" x14ac:dyDescent="0.35">
      <c r="A8" s="658"/>
      <c r="B8" s="101" t="s">
        <v>140</v>
      </c>
      <c r="C8" s="108">
        <v>3</v>
      </c>
      <c r="D8" s="170">
        <v>4</v>
      </c>
      <c r="E8" s="170">
        <v>5</v>
      </c>
      <c r="F8" s="170">
        <v>5</v>
      </c>
      <c r="G8" s="170">
        <f t="shared" si="0"/>
        <v>17</v>
      </c>
      <c r="H8" s="170" t="s">
        <v>252</v>
      </c>
    </row>
    <row r="9" spans="1:10" ht="40.200000000000003" thickBot="1" x14ac:dyDescent="0.35">
      <c r="A9" s="659" t="s">
        <v>144</v>
      </c>
      <c r="B9" s="16" t="s">
        <v>145</v>
      </c>
      <c r="C9" s="170">
        <v>2</v>
      </c>
      <c r="D9" s="170">
        <v>5</v>
      </c>
      <c r="E9" s="170">
        <v>5</v>
      </c>
      <c r="F9" s="170">
        <v>3</v>
      </c>
      <c r="G9" s="170">
        <f t="shared" si="0"/>
        <v>15</v>
      </c>
      <c r="H9" s="170" t="s">
        <v>252</v>
      </c>
    </row>
    <row r="10" spans="1:10" ht="27" thickBot="1" x14ac:dyDescent="0.35">
      <c r="A10" s="659"/>
      <c r="B10" s="18" t="s">
        <v>149</v>
      </c>
      <c r="C10" s="170">
        <v>1</v>
      </c>
      <c r="D10" s="170">
        <v>3</v>
      </c>
      <c r="E10" s="170">
        <v>4</v>
      </c>
      <c r="F10" s="170">
        <v>3</v>
      </c>
      <c r="G10" s="170">
        <f t="shared" si="0"/>
        <v>11</v>
      </c>
      <c r="H10" s="170" t="s">
        <v>256</v>
      </c>
    </row>
    <row r="11" spans="1:10" ht="27" thickBot="1" x14ac:dyDescent="0.35">
      <c r="A11" s="659"/>
      <c r="B11" s="20" t="s">
        <v>153</v>
      </c>
      <c r="C11" s="170">
        <v>1</v>
      </c>
      <c r="D11" s="170">
        <v>3</v>
      </c>
      <c r="E11" s="170">
        <v>4</v>
      </c>
      <c r="F11" s="170">
        <v>2</v>
      </c>
      <c r="G11" s="170">
        <f t="shared" si="0"/>
        <v>10</v>
      </c>
      <c r="H11" s="170" t="s">
        <v>256</v>
      </c>
    </row>
    <row r="12" spans="1:10" ht="27" thickBot="1" x14ac:dyDescent="0.35">
      <c r="A12" s="659"/>
      <c r="B12" s="20" t="s">
        <v>157</v>
      </c>
      <c r="C12" s="170">
        <v>2</v>
      </c>
      <c r="D12" s="170">
        <v>3</v>
      </c>
      <c r="E12" s="170">
        <v>5</v>
      </c>
      <c r="F12" s="170">
        <v>3</v>
      </c>
      <c r="G12" s="170">
        <f t="shared" si="0"/>
        <v>13</v>
      </c>
      <c r="H12" s="170" t="s">
        <v>256</v>
      </c>
    </row>
    <row r="13" spans="1:10" ht="27" thickBot="1" x14ac:dyDescent="0.35">
      <c r="A13" s="659"/>
      <c r="B13" s="20" t="s">
        <v>161</v>
      </c>
      <c r="C13" s="170">
        <v>3</v>
      </c>
      <c r="D13" s="170">
        <v>3</v>
      </c>
      <c r="E13" s="170">
        <v>4</v>
      </c>
      <c r="F13" s="170">
        <v>3</v>
      </c>
      <c r="G13" s="170">
        <f t="shared" si="0"/>
        <v>13</v>
      </c>
      <c r="H13" s="170" t="s">
        <v>256</v>
      </c>
    </row>
    <row r="14" spans="1:10" ht="27" thickBot="1" x14ac:dyDescent="0.35">
      <c r="A14" s="660"/>
      <c r="B14" s="20" t="s">
        <v>165</v>
      </c>
      <c r="C14" s="170">
        <v>2</v>
      </c>
      <c r="D14" s="170">
        <v>4</v>
      </c>
      <c r="E14" s="170">
        <v>5</v>
      </c>
      <c r="F14" s="170">
        <v>3</v>
      </c>
      <c r="G14" s="170">
        <f t="shared" si="0"/>
        <v>14</v>
      </c>
      <c r="H14" s="170" t="s">
        <v>256</v>
      </c>
    </row>
    <row r="15" spans="1:10" ht="27" thickBot="1" x14ac:dyDescent="0.35">
      <c r="A15" s="660"/>
      <c r="B15" s="21" t="s">
        <v>169</v>
      </c>
      <c r="C15" s="170">
        <v>2</v>
      </c>
      <c r="D15" s="170">
        <v>1</v>
      </c>
      <c r="E15" s="170">
        <v>2</v>
      </c>
      <c r="F15" s="170">
        <v>1</v>
      </c>
      <c r="G15" s="170">
        <f t="shared" si="0"/>
        <v>6</v>
      </c>
      <c r="H15" s="170" t="s">
        <v>253</v>
      </c>
    </row>
    <row r="16" spans="1:10" ht="27" thickBot="1" x14ac:dyDescent="0.35">
      <c r="A16" s="660"/>
      <c r="B16" s="21" t="s">
        <v>173</v>
      </c>
      <c r="C16" s="170">
        <v>1</v>
      </c>
      <c r="D16" s="170">
        <v>1</v>
      </c>
      <c r="E16" s="170">
        <v>2</v>
      </c>
      <c r="F16" s="170">
        <v>1</v>
      </c>
      <c r="G16" s="170">
        <f t="shared" si="0"/>
        <v>5</v>
      </c>
      <c r="H16" s="170" t="s">
        <v>253</v>
      </c>
    </row>
    <row r="17" spans="1:8" ht="15" thickBot="1" x14ac:dyDescent="0.35">
      <c r="A17" s="660"/>
      <c r="B17" s="21" t="s">
        <v>176</v>
      </c>
      <c r="C17" s="170">
        <v>1</v>
      </c>
      <c r="D17" s="170">
        <v>2</v>
      </c>
      <c r="E17" s="170">
        <v>2</v>
      </c>
      <c r="F17" s="170">
        <v>1</v>
      </c>
      <c r="G17" s="170">
        <f t="shared" si="0"/>
        <v>6</v>
      </c>
      <c r="H17" s="170" t="s">
        <v>253</v>
      </c>
    </row>
    <row r="18" spans="1:8" ht="40.200000000000003" thickBot="1" x14ac:dyDescent="0.35">
      <c r="A18" s="648" t="s">
        <v>84</v>
      </c>
      <c r="B18" s="22" t="s">
        <v>180</v>
      </c>
      <c r="C18" s="170">
        <v>2</v>
      </c>
      <c r="D18" s="170">
        <v>3</v>
      </c>
      <c r="E18" s="170">
        <v>4</v>
      </c>
      <c r="F18" s="170">
        <v>3</v>
      </c>
      <c r="G18" s="170">
        <f t="shared" si="0"/>
        <v>12</v>
      </c>
      <c r="H18" s="170" t="s">
        <v>256</v>
      </c>
    </row>
    <row r="19" spans="1:8" ht="40.200000000000003" thickBot="1" x14ac:dyDescent="0.35">
      <c r="A19" s="649"/>
      <c r="B19" s="22" t="s">
        <v>183</v>
      </c>
      <c r="C19" s="170">
        <v>1</v>
      </c>
      <c r="D19" s="170">
        <v>2</v>
      </c>
      <c r="E19" s="170">
        <v>3</v>
      </c>
      <c r="F19" s="170">
        <v>1</v>
      </c>
      <c r="G19" s="170">
        <f t="shared" si="0"/>
        <v>7</v>
      </c>
      <c r="H19" s="170" t="s">
        <v>253</v>
      </c>
    </row>
    <row r="20" spans="1:8" ht="66.599999999999994" thickBot="1" x14ac:dyDescent="0.35">
      <c r="A20" s="649"/>
      <c r="B20" s="22" t="s">
        <v>187</v>
      </c>
      <c r="C20" s="170">
        <v>2</v>
      </c>
      <c r="D20" s="170">
        <v>4</v>
      </c>
      <c r="E20" s="170">
        <v>5</v>
      </c>
      <c r="F20" s="170">
        <v>3</v>
      </c>
      <c r="G20" s="170">
        <f t="shared" si="0"/>
        <v>14</v>
      </c>
      <c r="H20" s="170" t="s">
        <v>256</v>
      </c>
    </row>
    <row r="21" spans="1:8" ht="15" thickBot="1" x14ac:dyDescent="0.35">
      <c r="A21" s="649"/>
      <c r="B21" s="22" t="s">
        <v>191</v>
      </c>
      <c r="C21" s="170">
        <v>1</v>
      </c>
      <c r="D21" s="170">
        <v>4</v>
      </c>
      <c r="E21" s="170">
        <v>5</v>
      </c>
      <c r="F21" s="170">
        <v>2</v>
      </c>
      <c r="G21" s="170">
        <f t="shared" si="0"/>
        <v>12</v>
      </c>
      <c r="H21" s="170" t="s">
        <v>256</v>
      </c>
    </row>
    <row r="22" spans="1:8" ht="40.200000000000003" customHeight="1" thickBot="1" x14ac:dyDescent="0.35">
      <c r="A22" s="649"/>
      <c r="B22" s="22" t="s">
        <v>263</v>
      </c>
      <c r="C22" s="170">
        <v>2</v>
      </c>
      <c r="D22" s="170">
        <v>4</v>
      </c>
      <c r="E22" s="170">
        <v>5</v>
      </c>
      <c r="F22" s="170">
        <v>4</v>
      </c>
      <c r="G22" s="170">
        <f t="shared" si="0"/>
        <v>15</v>
      </c>
      <c r="H22" s="170" t="s">
        <v>252</v>
      </c>
    </row>
    <row r="23" spans="1:8" ht="27" thickBot="1" x14ac:dyDescent="0.35">
      <c r="A23" s="649"/>
      <c r="B23" s="22" t="s">
        <v>198</v>
      </c>
      <c r="C23" s="170">
        <v>2</v>
      </c>
      <c r="D23" s="170">
        <v>3</v>
      </c>
      <c r="E23" s="170">
        <v>4</v>
      </c>
      <c r="F23" s="170">
        <v>3</v>
      </c>
      <c r="G23" s="170">
        <f t="shared" si="0"/>
        <v>12</v>
      </c>
      <c r="H23" s="170" t="s">
        <v>256</v>
      </c>
    </row>
    <row r="24" spans="1:8" ht="40.200000000000003" thickBot="1" x14ac:dyDescent="0.35">
      <c r="A24" s="649"/>
      <c r="B24" s="22" t="s">
        <v>201</v>
      </c>
      <c r="C24" s="170">
        <v>1</v>
      </c>
      <c r="D24" s="170">
        <v>3</v>
      </c>
      <c r="E24" s="170">
        <v>4</v>
      </c>
      <c r="F24" s="170">
        <v>2</v>
      </c>
      <c r="G24" s="170">
        <f t="shared" si="0"/>
        <v>10</v>
      </c>
      <c r="H24" s="170" t="s">
        <v>256</v>
      </c>
    </row>
    <row r="25" spans="1:8" ht="40.200000000000003" thickBot="1" x14ac:dyDescent="0.35">
      <c r="A25" s="649"/>
      <c r="B25" s="22" t="s">
        <v>204</v>
      </c>
      <c r="C25" s="170">
        <v>3</v>
      </c>
      <c r="D25" s="170">
        <v>4</v>
      </c>
      <c r="E25" s="170">
        <v>5</v>
      </c>
      <c r="F25" s="170">
        <v>5</v>
      </c>
      <c r="G25" s="170">
        <f t="shared" si="0"/>
        <v>17</v>
      </c>
      <c r="H25" s="170" t="s">
        <v>252</v>
      </c>
    </row>
    <row r="26" spans="1:8" ht="53.4" thickBot="1" x14ac:dyDescent="0.35">
      <c r="A26" s="649"/>
      <c r="B26" s="130" t="s">
        <v>208</v>
      </c>
      <c r="C26" s="170">
        <v>3</v>
      </c>
      <c r="D26" s="170">
        <v>5</v>
      </c>
      <c r="E26" s="170">
        <v>5</v>
      </c>
      <c r="F26" s="170">
        <v>4</v>
      </c>
      <c r="G26" s="170">
        <f t="shared" si="0"/>
        <v>17</v>
      </c>
      <c r="H26" s="170" t="s">
        <v>252</v>
      </c>
    </row>
    <row r="27" spans="1:8" ht="27" thickBot="1" x14ac:dyDescent="0.35">
      <c r="A27" s="650" t="s">
        <v>106</v>
      </c>
      <c r="B27" s="131" t="s">
        <v>212</v>
      </c>
      <c r="C27" s="108">
        <v>1</v>
      </c>
      <c r="D27" s="170">
        <v>4</v>
      </c>
      <c r="E27" s="170">
        <v>5</v>
      </c>
      <c r="F27" s="170">
        <v>3</v>
      </c>
      <c r="G27" s="170">
        <f t="shared" si="0"/>
        <v>13</v>
      </c>
      <c r="H27" s="170" t="s">
        <v>256</v>
      </c>
    </row>
    <row r="28" spans="1:8" ht="53.4" thickBot="1" x14ac:dyDescent="0.35">
      <c r="A28" s="651"/>
      <c r="B28" s="25" t="s">
        <v>216</v>
      </c>
      <c r="C28" s="108">
        <v>2</v>
      </c>
      <c r="D28" s="170">
        <v>5</v>
      </c>
      <c r="E28" s="170">
        <v>5</v>
      </c>
      <c r="F28" s="170">
        <v>4</v>
      </c>
      <c r="G28" s="170">
        <f t="shared" si="0"/>
        <v>16</v>
      </c>
      <c r="H28" s="170" t="s">
        <v>252</v>
      </c>
    </row>
    <row r="29" spans="1:8" ht="40.200000000000003" thickBot="1" x14ac:dyDescent="0.35">
      <c r="A29" s="651"/>
      <c r="B29" s="25" t="s">
        <v>220</v>
      </c>
      <c r="C29" s="108">
        <v>2</v>
      </c>
      <c r="D29" s="170">
        <v>4</v>
      </c>
      <c r="E29" s="170">
        <v>5</v>
      </c>
      <c r="F29" s="170">
        <v>4</v>
      </c>
      <c r="G29" s="170">
        <f t="shared" si="0"/>
        <v>15</v>
      </c>
      <c r="H29" s="170" t="s">
        <v>252</v>
      </c>
    </row>
    <row r="30" spans="1:8" ht="27" thickBot="1" x14ac:dyDescent="0.35">
      <c r="A30" s="651"/>
      <c r="B30" s="25" t="s">
        <v>223</v>
      </c>
      <c r="C30" s="108">
        <v>1</v>
      </c>
      <c r="D30" s="170">
        <v>2</v>
      </c>
      <c r="E30" s="170">
        <v>2</v>
      </c>
      <c r="F30" s="170">
        <v>1</v>
      </c>
      <c r="G30" s="170">
        <f t="shared" si="0"/>
        <v>6</v>
      </c>
      <c r="H30" s="170" t="s">
        <v>253</v>
      </c>
    </row>
    <row r="31" spans="1:8" ht="15" thickBot="1" x14ac:dyDescent="0.35">
      <c r="A31" s="651"/>
      <c r="B31" s="25" t="s">
        <v>226</v>
      </c>
      <c r="C31" s="108">
        <v>1</v>
      </c>
      <c r="D31" s="170">
        <v>2</v>
      </c>
      <c r="E31" s="170">
        <v>2</v>
      </c>
      <c r="F31" s="170">
        <v>1</v>
      </c>
      <c r="G31" s="170">
        <f t="shared" si="0"/>
        <v>6</v>
      </c>
      <c r="H31" s="170" t="s">
        <v>253</v>
      </c>
    </row>
    <row r="32" spans="1:8" ht="27" customHeight="1" thickBot="1" x14ac:dyDescent="0.35">
      <c r="A32" s="646" t="s">
        <v>118</v>
      </c>
      <c r="B32" s="125" t="s">
        <v>229</v>
      </c>
      <c r="C32" s="108">
        <v>2</v>
      </c>
      <c r="D32" s="170">
        <v>4</v>
      </c>
      <c r="E32" s="170">
        <v>5</v>
      </c>
      <c r="F32" s="170">
        <v>3</v>
      </c>
      <c r="G32" s="170">
        <f t="shared" si="0"/>
        <v>14</v>
      </c>
      <c r="H32" s="170" t="s">
        <v>256</v>
      </c>
    </row>
    <row r="33" spans="1:8" ht="27" thickBot="1" x14ac:dyDescent="0.35">
      <c r="A33" s="647"/>
      <c r="B33" s="125" t="s">
        <v>233</v>
      </c>
      <c r="C33" s="108">
        <v>1</v>
      </c>
      <c r="D33" s="170">
        <v>2</v>
      </c>
      <c r="E33" s="170">
        <v>2</v>
      </c>
      <c r="F33" s="170">
        <v>2</v>
      </c>
      <c r="G33" s="170">
        <f t="shared" si="0"/>
        <v>7</v>
      </c>
      <c r="H33" s="170" t="s">
        <v>253</v>
      </c>
    </row>
    <row r="34" spans="1:8" ht="27" thickBot="1" x14ac:dyDescent="0.35">
      <c r="A34" s="647"/>
      <c r="B34" s="126" t="s">
        <v>237</v>
      </c>
      <c r="C34" s="108">
        <v>1</v>
      </c>
      <c r="D34" s="170">
        <v>1</v>
      </c>
      <c r="E34" s="170">
        <v>3</v>
      </c>
      <c r="F34" s="170">
        <v>2</v>
      </c>
      <c r="G34" s="170">
        <f t="shared" si="0"/>
        <v>7</v>
      </c>
      <c r="H34" s="170" t="s">
        <v>253</v>
      </c>
    </row>
    <row r="35" spans="1:8" ht="40.200000000000003" thickBot="1" x14ac:dyDescent="0.35">
      <c r="A35" s="647"/>
      <c r="B35" s="126" t="s">
        <v>490</v>
      </c>
      <c r="C35" s="108">
        <v>2</v>
      </c>
      <c r="D35" s="170">
        <v>5</v>
      </c>
      <c r="E35" s="170">
        <v>5</v>
      </c>
      <c r="F35" s="170">
        <v>5</v>
      </c>
      <c r="G35" s="170">
        <f t="shared" si="0"/>
        <v>17</v>
      </c>
      <c r="H35" s="170" t="s">
        <v>252</v>
      </c>
    </row>
    <row r="36" spans="1:8" ht="47.4" customHeight="1" thickBot="1" x14ac:dyDescent="0.35">
      <c r="A36" s="647"/>
      <c r="B36" s="126" t="s">
        <v>487</v>
      </c>
      <c r="C36" s="108">
        <v>2</v>
      </c>
      <c r="D36" s="170">
        <v>3</v>
      </c>
      <c r="E36" s="170">
        <v>5</v>
      </c>
      <c r="F36" s="170">
        <v>4</v>
      </c>
      <c r="G36" s="170">
        <f t="shared" ref="G36" si="1">F36+E36+D36+C36</f>
        <v>14</v>
      </c>
      <c r="H36" s="170" t="s">
        <v>256</v>
      </c>
    </row>
  </sheetData>
  <mergeCells count="8">
    <mergeCell ref="A32:A36"/>
    <mergeCell ref="A18:A26"/>
    <mergeCell ref="A27:A31"/>
    <mergeCell ref="C3:H3"/>
    <mergeCell ref="A3:A4"/>
    <mergeCell ref="B3:B4"/>
    <mergeCell ref="A5:A8"/>
    <mergeCell ref="A9:A17"/>
  </mergeCells>
  <hyperlinks>
    <hyperlink ref="J3" location="'TABLA DE CONTENIDOS'!A1" display="INICIO" xr:uid="{9827F1DE-D764-467B-83D1-6E4CAA2EAB49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14B2-21AE-454C-96D8-1735D9A339E4}">
  <sheetPr>
    <tabColor theme="9" tint="0.59999389629810485"/>
    <pageSetUpPr fitToPage="1"/>
  </sheetPr>
  <dimension ref="A1:F17"/>
  <sheetViews>
    <sheetView topLeftCell="A15" zoomScale="85" zoomScaleNormal="85" workbookViewId="0">
      <selection activeCell="D15" sqref="D15"/>
    </sheetView>
  </sheetViews>
  <sheetFormatPr baseColWidth="10" defaultColWidth="11.44140625" defaultRowHeight="14.4" x14ac:dyDescent="0.3"/>
  <cols>
    <col min="1" max="1" width="40.5546875" customWidth="1"/>
    <col min="2" max="2" width="16.33203125" customWidth="1"/>
    <col min="3" max="3" width="38.6640625" customWidth="1"/>
    <col min="4" max="4" width="41.33203125" customWidth="1"/>
    <col min="6" max="6" width="14.33203125" customWidth="1"/>
  </cols>
  <sheetData>
    <row r="1" spans="1:6" x14ac:dyDescent="0.3">
      <c r="A1" t="s">
        <v>264</v>
      </c>
    </row>
    <row r="3" spans="1:6" ht="34.200000000000003" customHeight="1" thickBot="1" x14ac:dyDescent="0.35">
      <c r="A3" s="78" t="s">
        <v>265</v>
      </c>
      <c r="B3" s="79" t="s">
        <v>266</v>
      </c>
      <c r="C3" s="80" t="s">
        <v>267</v>
      </c>
      <c r="D3" s="81" t="s">
        <v>268</v>
      </c>
      <c r="F3" s="64" t="s">
        <v>58</v>
      </c>
    </row>
    <row r="4" spans="1:6" ht="72" x14ac:dyDescent="0.3">
      <c r="A4" s="120" t="str">
        <f>'T4. PRIORIZACIÓN DE POTENCIALID'!B5</f>
        <v>Presencia de diversidad de paisajes y recursos naturales.</v>
      </c>
      <c r="B4" s="134" t="s">
        <v>252</v>
      </c>
      <c r="C4" s="119" t="str">
        <f>'T2. SISTEMATIZACIÓN POTENCIALID'!D7</f>
        <v>Coordinar con el GAD Cantonal el mantenimiento de los diferentes recorridos con destino a los diversos atractivos turisticos naturales, garantizando el fácil y seguro recorrido.</v>
      </c>
      <c r="D4" s="119" t="str">
        <f>'T2. SISTEMATIZACIÓN POTENCIALID'!C7</f>
        <v>Establecer estrategias de restauración y conservación de los paisajes naturales que permitan potencializar actividades ecoturisticas.</v>
      </c>
    </row>
    <row r="5" spans="1:6" ht="57.6" x14ac:dyDescent="0.3">
      <c r="A5" s="120" t="str">
        <f>'T4. PRIORIZACIÓN DE POTENCIALID'!B6</f>
        <v>Disponibilidad de fuentes de agua en la parroquia (vertientes y quebradas)</v>
      </c>
      <c r="B5" s="135" t="s">
        <v>252</v>
      </c>
      <c r="C5" s="119" t="str">
        <f>'T2. SISTEMATIZACIÓN POTENCIALID'!D8</f>
        <v>Promover el control del uso de suelo contiguo a las fuentes de agua.</v>
      </c>
      <c r="D5" s="119" t="str">
        <f>'T2. SISTEMATIZACIÓN POTENCIALID'!C8</f>
        <v>Restaurar y aumentar el caudal de las fuentes de agua, para garantizar la disponibilidad del recursos hídrico para los habitantes de la parroquia.</v>
      </c>
    </row>
    <row r="6" spans="1:6" ht="57.6" x14ac:dyDescent="0.3">
      <c r="A6" s="120" t="str">
        <f>'T4. PRIORIZACIÓN DE POTENCIALID'!B7</f>
        <v>Declaratoria de Áreas de Conservación Municipal de Uso Sostenibles  que permite el cuidado, protección y restauración de áreas naturales.</v>
      </c>
      <c r="B6" s="135" t="s">
        <v>252</v>
      </c>
      <c r="C6" s="119" t="str">
        <f>'T2. SISTEMATIZACIÓN POTENCIALID'!D9</f>
        <v>Propiciar actividades de restauración forestal en zonas degradas y de importancia hídrica para la población.</v>
      </c>
      <c r="D6" s="119" t="str">
        <f>'T2. SISTEMATIZACIÓN POTENCIALID'!C9</f>
        <v>Promover la Conservación de árboles nativos, árboles endémicos y de la Biodiversidad (Flora y Fauna) de la parroquia, logrando la sostenibilidad de los recursos naturales.</v>
      </c>
    </row>
    <row r="7" spans="1:6" ht="57.6" x14ac:dyDescent="0.3">
      <c r="A7" s="121" t="str">
        <f>'T4. PRIORIZACIÓN DE POTENCIALID'!B8</f>
        <v>Se cuenta con un proyecto definitivo que permitirá el asfaltado del tramo de la vía que conecta a la cabecera parroquial con la vía Panamericana.</v>
      </c>
      <c r="B7" s="132" t="s">
        <v>252</v>
      </c>
      <c r="C7" s="133" t="str">
        <f>'T2. SISTEMATIZACIÓN POTENCIALID'!D10</f>
        <v>Impulsar la suscripción de un convenio de cooperación entre el Gad Parroquial y el Gad Provincial, para el asfaltado de un tramo de la vía de acceso a la parroquia Zambi.</v>
      </c>
      <c r="D7" s="133" t="str">
        <f>'T2. SISTEMATIZACIÓN POTENCIALID'!C10</f>
        <v>Lograr el asfaltado total de la vía principal que permita una óptima conectividad y accesibilidad vial de la parroquia.</v>
      </c>
    </row>
    <row r="8" spans="1:6" ht="98.4" customHeight="1" x14ac:dyDescent="0.3">
      <c r="A8" s="122" t="str">
        <f>'T4. PRIORIZACIÓN DE POTENCIALID'!B10</f>
        <v>Disponibilidad de lugares para propiciar el ecoturismo. (Inguna, la Chora, San José, Quebrada el Verde, puente patrimonial)</v>
      </c>
      <c r="B8" s="137" t="s">
        <v>252</v>
      </c>
      <c r="C8" s="136" t="str">
        <f>'T2. SISTEMATIZACIÓN POTENCIALID'!D12</f>
        <v>Desarrollar el inventario de los diferentes atractivos turísticos, con la finalidad de diseñar e implementar de manera efectivas las rutas de recorrido turístico en articulación con los diferentes sectores de la sociedad civil.</v>
      </c>
      <c r="D8" s="136" t="str">
        <f>'T2. SISTEMATIZACIÓN POTENCIALID'!C12</f>
        <v>Consolidar la promoción de los diferentes atractores turisticos impulsando la economía de la parroquia.</v>
      </c>
    </row>
    <row r="9" spans="1:6" ht="57" customHeight="1" x14ac:dyDescent="0.3">
      <c r="A9" s="122" t="str">
        <f>'T4. PRIORIZACIÓN DE POTENCIALID'!B11</f>
        <v>Desarrollo del Festival de la Piña de Oro.</v>
      </c>
      <c r="B9" s="137" t="s">
        <v>254</v>
      </c>
      <c r="C9" s="136" t="str">
        <f>'T2. SISTEMATIZACIÓN POTENCIALID'!D13</f>
        <v>Ejecutar anualmente el Festival de la piña de Oro para fortalecer la identidad sociocultural de los habitantes de la parroquia.</v>
      </c>
      <c r="D9" s="136" t="str">
        <f>'T2. SISTEMATIZACIÓN POTENCIALID'!C13</f>
        <v>Conservar y potencializar la identidad cultural de la parroquia.</v>
      </c>
    </row>
    <row r="10" spans="1:6" ht="57.6" x14ac:dyDescent="0.3">
      <c r="A10" s="122" t="str">
        <f>'T4. PRIORIZACIÓN DE POTENCIALID'!B12</f>
        <v>Contar con Infraestructura pública (deportiva y recreativa).</v>
      </c>
      <c r="B10" s="137" t="s">
        <v>252</v>
      </c>
      <c r="C10" s="136" t="str">
        <f>'T2. SISTEMATIZACIÓN POTENCIALID'!D14</f>
        <v>Coordinar con el Gad Cantonal y representantes barriales, el mantenimiento constante de los espacios públicos que garantice el disfrute y convivencia social.</v>
      </c>
      <c r="D10" s="136" t="str">
        <f>'T2. SISTEMATIZACIÓN POTENCIALID'!C14</f>
        <v>Fortalecer el tejido social de la parroquia fomentando la cultura, recreación, el deporte, generando espacios de convivencia social debidamente planeados.</v>
      </c>
    </row>
    <row r="11" spans="1:6" ht="71.400000000000006" customHeight="1" x14ac:dyDescent="0.3">
      <c r="A11" s="122" t="str">
        <f>'T4. PRIORIZACIÓN DE POTENCIALID'!B13</f>
        <v>Desarrollo de Festividades religiosas</v>
      </c>
      <c r="B11" s="137" t="s">
        <v>252</v>
      </c>
      <c r="C11" s="136" t="str">
        <f>'T2. SISTEMATIZACIÓN POTENCIALID'!D15</f>
        <v>Apoyar el desarrollo de la identidad cultural, manteniendo las diferentes festividades religiosas de cada barrio, actividades deportivas y culturales, en coordinación con cada representante barrial.</v>
      </c>
      <c r="D11" s="136" t="str">
        <f>'T2. SISTEMATIZACIÓN POTENCIALID'!C15</f>
        <v>Conservar las tradiciones y constumbres, fortaleciendo la identidad religiosa de la parroquia.</v>
      </c>
    </row>
    <row r="12" spans="1:6" ht="72" x14ac:dyDescent="0.3">
      <c r="A12" s="122" t="str">
        <f>'T4. PRIORIZACIÓN DE POTENCIALID'!B14</f>
        <v>Punto Digital Gratuito "Zambi", que brinda varios servicios que integran a la sociedad, fomentando el constante aprendizaje y promoviendo el buen uso del tiempo libre.</v>
      </c>
      <c r="B12" s="137" t="s">
        <v>254</v>
      </c>
      <c r="C12" s="136" t="str">
        <f>'T2. SISTEMATIZACIÓN POTENCIALID'!D16</f>
        <v>Incentivar la participación de los diferentes grupos sociales en los diversos talleres, capacitaciones y actividades que promueven el constante aprendizaje y fortalece el desarrollo social.</v>
      </c>
      <c r="D12" s="136" t="str">
        <f>'T2. SISTEMATIZACIÓN POTENCIALID'!C16</f>
        <v>Fortalecer el aprendizaje continuo, destrezas y habilidades de los diferentes grupos sociales para el desarrollo integral de la parroquia.</v>
      </c>
    </row>
    <row r="13" spans="1:6" ht="57.6" x14ac:dyDescent="0.3">
      <c r="A13" s="123" t="str">
        <f>'T4. PRIORIZACIÓN DE POTENCIALID'!B16</f>
        <v>Suelos con aptitud agricola para la producción diversificada (café, guineo, piña, citricos, etc)</v>
      </c>
      <c r="B13" s="141" t="s">
        <v>252</v>
      </c>
      <c r="C13" s="138" t="str">
        <f>'T2. SISTEMATIZACIÓN POTENCIALID'!D18</f>
        <v>Desarrollar capacitaciones a los agricultores con el apoyo del MAG, en lo referente a la implementación de prácticas para un buen manejo y aprovechamiento del suelo.</v>
      </c>
      <c r="D13" s="139" t="str">
        <f>'T2. SISTEMATIZACIÓN POTENCIALID'!C18</f>
        <v>Garantizar la productividad agricola, en base a las diferentes clases agroecológicas para el correcto rendimiento y utilización de la tierra.</v>
      </c>
    </row>
    <row r="14" spans="1:6" ht="72" x14ac:dyDescent="0.3">
      <c r="A14" s="123" t="str">
        <f>'T4. PRIORIZACIÓN DE POTENCIALID'!B17</f>
        <v>Presencia de Huertos Familiares en las diferentes parcelas de los habitantes.</v>
      </c>
      <c r="B14" s="141" t="s">
        <v>252</v>
      </c>
      <c r="C14" s="138" t="str">
        <f>'T2. SISTEMATIZACIÓN POTENCIALID'!D19</f>
        <v xml:space="preserve">Potencializar la implantación de huertos familiares, para la obtención de productos de calidad y como inicativa para mejorar la soberania alimentaria, con la colaboración del GAD Municipal. </v>
      </c>
      <c r="D14" s="139" t="str">
        <f>'T2. SISTEMATIZACIÓN POTENCIALID'!C19</f>
        <v>Constituir los huertos familiares, como una alternativa de producción sustentable, fortaleciendo la soberanía alimentaria, nutrición, salud y seguridad económica.</v>
      </c>
    </row>
    <row r="15" spans="1:6" ht="78.599999999999994" customHeight="1" x14ac:dyDescent="0.3">
      <c r="A15" s="123" t="str">
        <f>'T4. PRIORIZACIÓN DE POTENCIALID'!B18</f>
        <v>Se cuenta con proyectos de autoconsumo (crianza de pollos, tilapias, etc.)</v>
      </c>
      <c r="B15" s="141" t="s">
        <v>252</v>
      </c>
      <c r="C15" s="139" t="str">
        <f>'T2. SISTEMATIZACIÓN POTENCIALID'!D20</f>
        <v xml:space="preserve">Incentivar a los productores y a la comunidad en general al desarrollo de actividades para fomentar el autoconsumo familiar, con el apoyo del GAD Municipal y GAD Provincial. </v>
      </c>
      <c r="D15" s="139" t="str">
        <f>'T2. SISTEMATIZACIÓN POTENCIALID'!C20</f>
        <v>Establecer los proyectos de autoconsumo como una estrategia económica productiva, que permita el autoabastecimiento y la generación de fuentes de empleo amigables con el medio ambiente.</v>
      </c>
    </row>
    <row r="16" spans="1:6" ht="48.6" customHeight="1" x14ac:dyDescent="0.3">
      <c r="A16" s="124" t="str">
        <f>'T4. PRIORIZACIÓN DE POTENCIALID'!B19</f>
        <v>Disponibilidad de Presupuesto Participativo.</v>
      </c>
      <c r="B16" s="142" t="s">
        <v>256</v>
      </c>
      <c r="C16" s="151" t="str">
        <f>'T2. SISTEMATIZACIÓN POTENCIALID'!D21</f>
        <v xml:space="preserve">Gestionar con el GAD Municipal de Catamayo, la aplicabilidad del presupuesto participativo en la parroquia. </v>
      </c>
      <c r="D16" s="151" t="str">
        <f>'T2. SISTEMATIZACIÓN POTENCIALID'!C21</f>
        <v>Aplicar una ordenanza municipal que permita distribuir equitativamente los presupuestos participativos para la parroquias rurales.</v>
      </c>
    </row>
    <row r="17" spans="1:4" ht="43.8" thickBot="1" x14ac:dyDescent="0.35">
      <c r="A17" s="124" t="str">
        <f>'T4. PRIORIZACIÓN DE POTENCIALID'!B20</f>
        <v>Participación activa y democrática de la ciudadanía en toma de decisiones.</v>
      </c>
      <c r="B17" s="143" t="s">
        <v>252</v>
      </c>
      <c r="C17" s="140" t="str">
        <f>'T2. SISTEMATIZACIÓN POTENCIALID'!D22</f>
        <v xml:space="preserve">Promover la participación ciudadana, mediante invitaciones a reuniones y talleres que se generen en la parroquia. </v>
      </c>
      <c r="D17" s="140" t="str">
        <f>'T2. SISTEMATIZACIÓN POTENCIALID'!C22</f>
        <v xml:space="preserve">Consolidar a la parroquia Zambi como un territorio de planificación territorial participativa. </v>
      </c>
    </row>
  </sheetData>
  <hyperlinks>
    <hyperlink ref="F3" location="'TABLA DE CONTENIDOS'!A1" display="INICIO" xr:uid="{6ACFBD4B-A0EB-41AA-8836-D8455DB2F72A}"/>
  </hyperlinks>
  <pageMargins left="0.31496062992125984" right="0.31496062992125984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4C5E-EB38-4C2A-B7FC-9AC6018DA4D6}">
  <sheetPr>
    <tabColor theme="9" tint="0.59999389629810485"/>
    <pageSetUpPr fitToPage="1"/>
  </sheetPr>
  <dimension ref="A1:F27"/>
  <sheetViews>
    <sheetView topLeftCell="A21" zoomScale="78" zoomScaleNormal="78" workbookViewId="0">
      <selection activeCell="C7" sqref="C7"/>
    </sheetView>
  </sheetViews>
  <sheetFormatPr baseColWidth="10" defaultColWidth="11.44140625" defaultRowHeight="14.4" x14ac:dyDescent="0.3"/>
  <cols>
    <col min="1" max="1" width="34.88671875" customWidth="1"/>
    <col min="2" max="2" width="18.44140625" customWidth="1"/>
    <col min="3" max="3" width="40.33203125" customWidth="1"/>
    <col min="4" max="4" width="40.5546875" customWidth="1"/>
    <col min="6" max="6" width="18.33203125" customWidth="1"/>
  </cols>
  <sheetData>
    <row r="1" spans="1:6" x14ac:dyDescent="0.3">
      <c r="A1" t="s">
        <v>269</v>
      </c>
    </row>
    <row r="3" spans="1:6" ht="34.799999999999997" customHeight="1" x14ac:dyDescent="0.3">
      <c r="A3" s="82" t="s">
        <v>270</v>
      </c>
      <c r="B3" s="83" t="s">
        <v>266</v>
      </c>
      <c r="C3" s="84" t="s">
        <v>267</v>
      </c>
      <c r="D3" s="85" t="s">
        <v>268</v>
      </c>
      <c r="F3" s="64" t="s">
        <v>58</v>
      </c>
    </row>
    <row r="4" spans="1:6" ht="66.599999999999994" customHeight="1" x14ac:dyDescent="0.3">
      <c r="A4" s="119" t="str">
        <f>'T5. PRIORIZACIÓN DE PROBLEMAS'!B5</f>
        <v>Contaminación del aire por la presencia de polvo en la parte urbana y en la vía principal que conecta a la cabecera parroquial.</v>
      </c>
      <c r="B4" s="3" t="s">
        <v>252</v>
      </c>
      <c r="C4" s="120" t="str">
        <f>'T3. SISTEMATIZACIÓN PROBLEMAS'!D7</f>
        <v>Promover la instalación de aspersores de agua que evite la suspensión de particulas de polvo, principalmente en los sectores consolidados.</v>
      </c>
      <c r="D4" s="120" t="str">
        <f>'T3. SISTEMATIZACIÓN PROBLEMAS'!C7</f>
        <v>Gestionar el asfaltado de la vía principal para evitar la emisión de particulas sólidas (polvo) mejorando la calidad del aire.</v>
      </c>
    </row>
    <row r="5" spans="1:6" ht="57.6" customHeight="1" x14ac:dyDescent="0.3">
      <c r="A5" s="119" t="str">
        <f>'T5. PRIORIZACIÓN DE PROBLEMAS'!B6</f>
        <v>Contaminación del suelo por inadecuada disposición de basura por la falta de concientización ambiental.</v>
      </c>
      <c r="B5" s="3" t="s">
        <v>252</v>
      </c>
      <c r="C5" s="120" t="str">
        <f>'T3. SISTEMATIZACIÓN PROBLEMAS'!D8</f>
        <v>Gestionar con el Gad Municipal y el MAATE, la ejecución de taller de concientización ambiental.</v>
      </c>
      <c r="D5" s="120" t="str">
        <f>'T3. SISTEMATIZACIÓN PROBLEMAS'!C8</f>
        <v>Lograr conciencia ambiental en los habitantes promoviendo la cuidado y conservación de los recursos naturales.</v>
      </c>
    </row>
    <row r="6" spans="1:6" ht="67.95" customHeight="1" x14ac:dyDescent="0.3">
      <c r="A6" s="119" t="str">
        <f>'T5. PRIORIZACIÓN DE PROBLEMAS'!B7</f>
        <v>Falta de reforestación en cuencas hidricas</v>
      </c>
      <c r="B6" s="3" t="s">
        <v>252</v>
      </c>
      <c r="C6" s="120" t="str">
        <f>'T3. SISTEMATIZACIÓN PROBLEMAS'!D9</f>
        <v>Gestionar con el Gad Municipal, MAATE y Gobierno Provincial la ejecución de actividades anuales de restauración forestal de las cuencas hídricas.</v>
      </c>
      <c r="D6" s="120" t="str">
        <f>'T3. SISTEMATIZACIÓN PROBLEMAS'!C9</f>
        <v>Consolidar un proceso de reforestación que permita la repoblación de los bosques que conforman las cuencas hidricas.</v>
      </c>
    </row>
    <row r="7" spans="1:6" ht="61.2" customHeight="1" x14ac:dyDescent="0.3">
      <c r="A7" s="119" t="str">
        <f>'T5. PRIORIZACIÓN DE PROBLEMAS'!B8</f>
        <v>Presencia de Incendios Forestales.</v>
      </c>
      <c r="B7" s="3" t="s">
        <v>252</v>
      </c>
      <c r="C7" s="120" t="str">
        <f>'T3. SISTEMATIZACIÓN PROBLEMAS'!D10</f>
        <v>Gestionar con el MAATE, capacitaciones referentes al manejo adecuado del fuego (quemas agricolas), previniendo la generación de incendios forestales</v>
      </c>
      <c r="D7" s="120" t="str">
        <f>'T3. SISTEMATIZACIÓN PROBLEMAS'!C10</f>
        <v>Prevenir la pérdida de la cobertura vegetal y por ende de la biodiversidad de la parroquia, consolidando actividades preventivas.</v>
      </c>
    </row>
    <row r="8" spans="1:6" ht="73.95" customHeight="1" x14ac:dyDescent="0.3">
      <c r="A8" s="133" t="str">
        <f>'T5. PRIORIZACIÓN DE PROBLEMAS'!B9</f>
        <v>Falta de dotación de agua potable, para el consumo humano, lo que afecta a la salud de la población.</v>
      </c>
      <c r="B8" s="147" t="s">
        <v>252</v>
      </c>
      <c r="C8" s="121" t="str">
        <f>'T3. SISTEMATIZACIÓN PROBLEMAS'!D11</f>
        <v>Coordinar la ejecución de estudios técnicos para determinar las intervenciones de adecuación y/o reconstrucción de los sistemas de agua potable de la parroquia, con el GAD Municipal.</v>
      </c>
      <c r="D8" s="121" t="str">
        <f>'T3. SISTEMATIZACIÓN PROBLEMAS'!C11</f>
        <v>Asegurar la dotación de agua potable en toda la parroquia (en cantidad y calidad) para el consumo humano.</v>
      </c>
    </row>
    <row r="9" spans="1:6" ht="67.8" customHeight="1" x14ac:dyDescent="0.3">
      <c r="A9" s="148" t="str">
        <f>'T5. PRIORIZACIÓN DE PROBLEMAS'!B10</f>
        <v>Falta de alumbrado público en los accesos a los barrios y demas infraestructura pública.</v>
      </c>
      <c r="B9" s="147" t="s">
        <v>256</v>
      </c>
      <c r="C9" s="121" t="str">
        <f>'T3. SISTEMATIZACIÓN PROBLEMAS'!D12</f>
        <v>Gestionar con la Empresa Eléctrica la dotación del servicio de alumbrado público, en los sector priorizados participativamente por la parroquia.</v>
      </c>
      <c r="D9" s="121" t="str">
        <f>'T3. SISTEMATIZACIÓN PROBLEMAS'!C12</f>
        <v>Lograr el abastecimiento de energía a todos los equipamientos públicos de la parroquia, pora garantizar la seguridad de la población.</v>
      </c>
    </row>
    <row r="10" spans="1:6" ht="61.2" customHeight="1" x14ac:dyDescent="0.3">
      <c r="A10" s="148" t="str">
        <f>'T5. PRIORIZACIÓN DE PROBLEMAS'!B11</f>
        <v>Falta de alcantarillado que permita el adecuado sanemiento ambiental.</v>
      </c>
      <c r="B10" s="147" t="s">
        <v>256</v>
      </c>
      <c r="C10" s="121" t="str">
        <f>'T3. SISTEMATIZACIÓN PROBLEMAS'!D13</f>
        <v>Gestionar con el GAD Cantonal de Catamayo, la ejecución de los sistemas de tratamiento de agua servidas para los diferentes sectores consolidados.</v>
      </c>
      <c r="D10" s="121" t="str">
        <f>'T3. SISTEMATIZACIÓN PROBLEMAS'!C13</f>
        <v>Contar con un eficiente sistema de alcantarillado, para preservar la salud de los moradores.</v>
      </c>
    </row>
    <row r="11" spans="1:6" ht="49.95" customHeight="1" x14ac:dyDescent="0.3">
      <c r="A11" s="148" t="str">
        <f>'T5. PRIORIZACIÓN DE PROBLEMAS'!B12</f>
        <v>Falta de mantenimiento vial, que permita la optima conectividad a nivel parroquial.</v>
      </c>
      <c r="B11" s="147" t="s">
        <v>256</v>
      </c>
      <c r="C11" s="121" t="str">
        <f>'T3. SISTEMATIZACIÓN PROBLEMAS'!D14</f>
        <v>Coordinar con otras instituciones del sector público el mantenimiento vial intraparroquial,  con la finalidad de mejorar la accesibilidad.</v>
      </c>
      <c r="D11" s="121" t="str">
        <f>'T3. SISTEMATIZACIÓN PROBLEMAS'!C14</f>
        <v>Contar con infraestructura vial, que fortalezca la conectividad de los diferentes barrios de la parroquia.</v>
      </c>
    </row>
    <row r="12" spans="1:6" ht="77.400000000000006" customHeight="1" x14ac:dyDescent="0.3">
      <c r="A12" s="133" t="str">
        <f>'T5. PRIORIZACIÓN DE PROBLEMAS'!B13</f>
        <v>Deficiente Cobertura de recolección de basura en todos los barrios.</v>
      </c>
      <c r="B12" s="147" t="s">
        <v>256</v>
      </c>
      <c r="C12" s="121" t="str">
        <f>'T3. SISTEMATIZACIÓN PROBLEMAS'!D15</f>
        <v>Coordinar con el GAD Cantonal de Catamayo, la ampliación del horario del servicio de recolección de basura con la finalidad de ampliar la cobertura.</v>
      </c>
      <c r="D12" s="121" t="str">
        <f>'T3. SISTEMATIZACIÓN PROBLEMAS'!C15</f>
        <v xml:space="preserve">Establecer un modelo de prácticas ambientales de recolección de basura, e incrementar la cobertura del servicio de recolección para incentivar a la población al cuidado del medio ambiente. </v>
      </c>
    </row>
    <row r="13" spans="1:6" ht="76.95" customHeight="1" x14ac:dyDescent="0.3">
      <c r="A13" s="133" t="str">
        <f>'T5. PRIORIZACIÓN DE PROBLEMAS'!B14</f>
        <v>Sistema de Tratamiento de agua residuales eneficiente y obsoleto.</v>
      </c>
      <c r="B13" s="147" t="s">
        <v>256</v>
      </c>
      <c r="C13" s="121" t="str">
        <f>'T3. SISTEMATIZACIÓN PROBLEMAS'!D16</f>
        <v>Coordinar con el Gad Cantonal y el Ministerio del Ambiente la elaboración de los estudios técnicos que permita la construcción de la Planta de Tratamiento de aguas residuales.</v>
      </c>
      <c r="D13" s="121" t="str">
        <f>'T3. SISTEMATIZACIÓN PROBLEMAS'!C16</f>
        <v xml:space="preserve">Construir la Planta de Tratamiento de aguas Residuales considerando los criterios técnicos, normativos y de calidad ambiental, que garantice la conservación del agua y del medio ambiente. </v>
      </c>
    </row>
    <row r="14" spans="1:6" ht="63" customHeight="1" x14ac:dyDescent="0.3">
      <c r="A14" s="136" t="str">
        <f>'T5. PRIORIZACIÓN DE PROBLEMAS'!B18</f>
        <v>Falta de implementos de seguridad comunitaria (cámaras de seguridad, botón de pánico y vehículo)</v>
      </c>
      <c r="B14" s="149" t="s">
        <v>256</v>
      </c>
      <c r="C14" s="122" t="str">
        <f>'T3. SISTEMATIZACIÓN PROBLEMAS'!C20</f>
        <v>Consolidar a Zambi como una parroquia segura que permiten salvaguardar la integridad personal y los derechos de los ciudadanos.</v>
      </c>
      <c r="D14" s="122" t="str">
        <f>'T3. SISTEMATIZACIÓN PROBLEMAS'!D20</f>
        <v>Gestionar con el Ministerio del Interior la implementación de equipos que promuevan el efectivo accionar del personal policial.</v>
      </c>
    </row>
    <row r="15" spans="1:6" ht="102.6" customHeight="1" x14ac:dyDescent="0.3">
      <c r="A15" s="136" t="str">
        <f>'T5. PRIORIZACIÓN DE PROBLEMAS'!B20</f>
        <v>Existe un considerable número de personas adultas y adultas mayores con discapacidad, predominantemente intelectual, fisica y visual, y la parroquia ya no cuenta con un Centro Diurno, por falta de recursos.</v>
      </c>
      <c r="B15" s="149" t="s">
        <v>256</v>
      </c>
      <c r="C15" s="122" t="str">
        <f>'T3. SISTEMATIZACIÓN PROBLEMAS'!D22</f>
        <v>Coordinar con el Gad Municipal de Catamayo y El MIES la implementación de personal y de un espacio adecuado para brindar apoyo a los grupos de atención prioritaria.</v>
      </c>
      <c r="D15" s="122" t="str">
        <f>'T3. SISTEMATIZACIÓN PROBLEMAS'!C22</f>
        <v>Contar con un Centro de atención prioritaria, para que acoja a todo tipo de personas y de todas las edades que se encuentren en estado de vulnerbilidad, para que se reconozcan sus derechos.</v>
      </c>
    </row>
    <row r="16" spans="1:6" ht="46.2" customHeight="1" x14ac:dyDescent="0.3">
      <c r="A16" s="136" t="str">
        <f>'T5. PRIORIZACIÓN DE PROBLEMAS'!B21</f>
        <v>Falta de Cobertura celular</v>
      </c>
      <c r="B16" s="149" t="s">
        <v>256</v>
      </c>
      <c r="C16" s="122" t="str">
        <f>'T3. SISTEMATIZACIÓN PROBLEMAS'!D23</f>
        <v>Gestionar en base a la Ordenanza Municipal disponible, la diversificación del servicio celular.</v>
      </c>
      <c r="D16" s="122" t="str">
        <f>'T3. SISTEMATIZACIÓN PROBLEMAS'!C23</f>
        <v>Logar la comunicación continua en todos los sectores de la parroquia.</v>
      </c>
    </row>
    <row r="17" spans="1:4" ht="93" customHeight="1" x14ac:dyDescent="0.3">
      <c r="A17" s="136" t="str">
        <f>'T5. PRIORIZACIÓN DE PROBLEMAS'!B22</f>
        <v>Falta de atractivos turisticos, que promocione la visita a la parroquia y por ende potencie su economía.</v>
      </c>
      <c r="B17" s="149" t="s">
        <v>252</v>
      </c>
      <c r="C17" s="122" t="str">
        <f>'T3. SISTEMATIZACIÓN PROBLEMAS'!D24</f>
        <v>Desarrollar un proyecto Turístico, de manera conjunta con el Gad Parroquial Guyquichuma y el Gad Cantonal, que potenciará al sector turistico.</v>
      </c>
      <c r="D17" s="122" t="str">
        <f>'T3. SISTEMATIZACIÓN PROBLEMAS'!C24</f>
        <v>Contar con un atractor Turistico en el sector de la Cascada La Inguna, de manera mancomunada con el Gad Parroquial Guayquichuma, para potenciar el turismo y la economía de ambas parroquias ya que se encuentra en el limite de las dos parroquias.</v>
      </c>
    </row>
    <row r="18" spans="1:4" ht="71.400000000000006" customHeight="1" x14ac:dyDescent="0.3">
      <c r="A18" s="136" t="str">
        <f>'T5. PRIORIZACIÓN DE PROBLEMAS'!B23</f>
        <v>Falta de mantenimiento y adecuación del cementerios parroquial.</v>
      </c>
      <c r="B18" s="149" t="s">
        <v>256</v>
      </c>
      <c r="C18" s="122" t="str">
        <f>'T3. SISTEMATIZACIÓN PROBLEMAS'!D25</f>
        <v>Realizar mantenimiento y adecuaciones a las diferentes infraestructuras públicas que lo requieran garantizando brindar  espacios de calidad, en coordinación con el Gad Cantonal y representantes barriales.</v>
      </c>
      <c r="D18" s="122" t="str">
        <f>'T3. SISTEMATIZACIÓN PROBLEMAS'!C25</f>
        <v>Fortalecer la cohesión social de la parroquia generando espacios de convivencia social debidamente planeados para fomentar el deporte, recreación y cultura.</v>
      </c>
    </row>
    <row r="19" spans="1:4" ht="63.6" customHeight="1" x14ac:dyDescent="0.3">
      <c r="A19" s="136" t="str">
        <f>'T5. PRIORIZACIÓN DE PROBLEMAS'!B24</f>
        <v>Infraestructura fisica de la Unidad de Policia Comunitaria (UPC) y Tenencia Politica en condiciones regulares y sin legalidad.</v>
      </c>
      <c r="B19" s="149" t="s">
        <v>256</v>
      </c>
      <c r="C19" s="122" t="str">
        <f>'T3. SISTEMATIZACIÓN PROBLEMAS'!D26</f>
        <v>Promover la legalización del terreno donde se encuentra implantada la Unidad de Policia Comunitaria en coordinación con Gad Municipal.</v>
      </c>
      <c r="D19" s="122" t="str">
        <f>'T3. SISTEMATIZACIÓN PROBLEMAS'!C26</f>
        <v>Disponer de un equipamiento parroquial en optimas condiciones para garantizar la seguridad de los moradores de la parroquia Zambi.</v>
      </c>
    </row>
    <row r="20" spans="1:4" ht="78.599999999999994" customHeight="1" x14ac:dyDescent="0.3">
      <c r="A20" s="136" t="str">
        <f>'T5. PRIORIZACIÓN DE PROBLEMAS'!B25</f>
        <v>Falta de fortalecimiento en las actividades tradicionales y culturales que permita la cohesión social de los moradores.</v>
      </c>
      <c r="B20" s="149" t="s">
        <v>252</v>
      </c>
      <c r="C20" s="122" t="str">
        <f>'T3. SISTEMATIZACIÓN PROBLEMAS'!D27</f>
        <v>Fortalecer el desarrollo social  a traves de la realización de actividades y talleres de carácter social, cultural y deportivo en coordinación con el Gad Municipal de Catamayo, la prefectura de Loja y organizaciones locales.</v>
      </c>
      <c r="D20" s="122" t="str">
        <f>'T3. SISTEMATIZACIÓN PROBLEMAS'!C27</f>
        <v>Lograr una integración social óptima para el desarrollo integral de los moradores de la parroquia Zambi</v>
      </c>
    </row>
    <row r="21" spans="1:4" ht="88.2" customHeight="1" x14ac:dyDescent="0.3">
      <c r="A21" s="136" t="str">
        <f>'T5. PRIORIZACIÓN DE PROBLEMAS'!B26</f>
        <v>Pérdida de predisposición e incentivo de los moradores de la parroquia en organizarse para el desarrollo de actividades en beneficio del bien común (desarrollo de mingas).</v>
      </c>
      <c r="B21" s="149" t="s">
        <v>252</v>
      </c>
      <c r="C21" s="122" t="str">
        <f>'T3. SISTEMATIZACIÓN PROBLEMAS'!D28</f>
        <v>Lograr en conjunto con autoridades locales y representantes barriales, la participación activa de los moradores en los diferentes  trabajos comunitarios  en beneficio del desarrollo integral de la parroquia.</v>
      </c>
      <c r="D21" s="122" t="str">
        <f>'T3. SISTEMATIZACIÓN PROBLEMAS'!C28</f>
        <v>Establecer las Mingas Comunitarias como el principal medio de organización social de la parroquia Zambi.</v>
      </c>
    </row>
    <row r="22" spans="1:4" ht="51.6" customHeight="1" x14ac:dyDescent="0.3">
      <c r="A22" s="139" t="str">
        <f>'T5. PRIORIZACIÓN DE PROBLEMAS'!B27</f>
        <v>Falta de técnificación y/o máquinaria agricola para el fomento productivo.</v>
      </c>
      <c r="B22" s="118" t="s">
        <v>256</v>
      </c>
      <c r="C22" s="123" t="str">
        <f>'T3. SISTEMATIZACIÓN PROBLEMAS'!D29</f>
        <v>Gestionar con el MAG y con la prefectura la adquisición en comodato de una máquinaria agricola, para apoyar al sector agricola.</v>
      </c>
      <c r="D22" s="123" t="str">
        <f>'T3. SISTEMATIZACIÓN PROBLEMAS'!C29</f>
        <v>Contar con máquinaria agricola para brindar apoyo a los agricultores, para fomentar el desarrollo productivo.</v>
      </c>
    </row>
    <row r="23" spans="1:4" ht="61.95" customHeight="1" x14ac:dyDescent="0.3">
      <c r="A23" s="138" t="str">
        <f>'T5. PRIORIZACIÓN DE PROBLEMAS'!B28</f>
        <v>No se cuenta con asociaciones, emprendimientos ni ferias agricolas que fomenten el desarrollo económico productivo de la parroquia.</v>
      </c>
      <c r="B23" s="118" t="s">
        <v>252</v>
      </c>
      <c r="C23" s="123" t="str">
        <f>'T3. SISTEMATIZACIÓN PROBLEMAS'!D30</f>
        <v>Desarrollar un sistema de comercialización sostenible con coordinación con el GAD Municipal.</v>
      </c>
      <c r="D23" s="123" t="str">
        <f>'T3. SISTEMATIZACIÓN PROBLEMAS'!C30</f>
        <v>Promover la consolidación de organizaciones productivas mediante el desarrollo de ferias o espacios de comercialización de productos.</v>
      </c>
    </row>
    <row r="24" spans="1:4" ht="63" customHeight="1" x14ac:dyDescent="0.3">
      <c r="A24" s="138" t="str">
        <f>'T5. PRIORIZACIÓN DE PROBLEMAS'!B29</f>
        <v>No existe ninguna organización o Junta de riego, que maneje de forma eficiente el uso del agua para las actividades agricolas.</v>
      </c>
      <c r="B24" s="118" t="s">
        <v>252</v>
      </c>
      <c r="C24" s="123" t="str">
        <f>'T3. SISTEMATIZACIÓN PROBLEMAS'!D31</f>
        <v>Incentivar a los agricultores para la creación de sistemas de riego técnificado.</v>
      </c>
      <c r="D24" s="123" t="str">
        <f>'T3. SISTEMATIZACIÓN PROBLEMAS'!C31</f>
        <v>Establecer sistemas de riego técnicados, para el aumento significativo de la producción y para el uso eficiente del agua.</v>
      </c>
    </row>
    <row r="25" spans="1:4" ht="59.4" customHeight="1" x14ac:dyDescent="0.3">
      <c r="A25" s="185" t="str">
        <f>'T5. PRIORIZACIÓN DE PROBLEMAS'!B32</f>
        <v>Asignación de Limitados Recursos por parte del Estado.</v>
      </c>
      <c r="B25" s="186" t="s">
        <v>256</v>
      </c>
      <c r="C25" s="187" t="str">
        <f>'T3. SISTEMATIZACIÓN PROBLEMAS'!D34</f>
        <v>Coordinar con el GAD Municipal de Catamayo una ordenanza que permita al GAD Parroquial obtener recursos provenientes de impuestos y tributos.</v>
      </c>
      <c r="D25" s="187" t="str">
        <f>'T3. SISTEMATIZACIÓN PROBLEMAS'!C34</f>
        <v>Solicitar a CONAGOPARE para que, en el marco de sus competencias, desarrolle un plan de acción ante eventualidades presupuestarias.</v>
      </c>
    </row>
    <row r="26" spans="1:4" ht="52.95" customHeight="1" x14ac:dyDescent="0.3">
      <c r="A26" s="151" t="str">
        <f>'T5. PRIORIZACIÓN DE PROBLEMAS'!B35</f>
        <v>Falta de gestión institucional para el desarrollo efectivo de los proyectos en beneficio de la parroquia.</v>
      </c>
      <c r="B26" s="150" t="s">
        <v>252</v>
      </c>
      <c r="C26" s="124" t="str">
        <f>'T3. SISTEMATIZACIÓN PROBLEMAS'!D37</f>
        <v xml:space="preserve">Generar y/o consolidar un banco de proyectos a través de consultorias o convenios con universidades o institutos tecnológicos </v>
      </c>
      <c r="D26" s="124" t="str">
        <f>'T3. SISTEMATIZACIÓN PROBLEMAS'!C37</f>
        <v xml:space="preserve">Establecer un mecanismo de gestión de proyectos, que permitan el desarrollo social y económico de la parroquia. </v>
      </c>
    </row>
    <row r="27" spans="1:4" ht="60" customHeight="1" x14ac:dyDescent="0.3">
      <c r="A27" s="151" t="str">
        <f>'T5. PRIORIZACIÓN DE PROBLEMAS'!B36</f>
        <v>El GAD Parroquial carece de las condiciones necesarias para brindar un servicio óptimo a los moradores.</v>
      </c>
      <c r="B27" s="150" t="str">
        <f>'T5. PRIORIZACIÓN DE PROBLEMAS'!H36</f>
        <v>Medio</v>
      </c>
      <c r="C27" s="124" t="str">
        <f>'T3. SISTEMATIZACIÓN PROBLEMAS'!D38</f>
        <v xml:space="preserve">Construir la segunda planta de la Casa Parroquial, para mejorar la atención al público y el desenvolvimiento de las autoridades .  </v>
      </c>
      <c r="D27" s="124" t="str">
        <f>'T3. SISTEMATIZACIÓN PROBLEMAS'!C38</f>
        <v xml:space="preserve">Contar con equipamiento o infraestructura parroquial, que permita un adecuado desarrollo de actividades administrativas y de gestión del GAD Parroquial.  </v>
      </c>
    </row>
  </sheetData>
  <hyperlinks>
    <hyperlink ref="F3" location="'TABLA DE CONTENIDOS'!A1" display="INICIO" xr:uid="{D7449B6A-BBCD-495B-9506-66BEE8332334}"/>
  </hyperlinks>
  <pageMargins left="0.31496062992125984" right="0.31496062992125984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25F3-F7D6-4979-9727-2AA136E7BAC0}">
  <sheetPr>
    <tabColor theme="7" tint="0.39997558519241921"/>
  </sheetPr>
  <dimension ref="A1:C22"/>
  <sheetViews>
    <sheetView topLeftCell="A11" workbookViewId="0">
      <selection activeCell="D22" sqref="D22"/>
    </sheetView>
  </sheetViews>
  <sheetFormatPr baseColWidth="10" defaultColWidth="11.44140625" defaultRowHeight="14.4" x14ac:dyDescent="0.3"/>
  <cols>
    <col min="1" max="1" width="84.6640625" customWidth="1"/>
  </cols>
  <sheetData>
    <row r="1" spans="1:3" x14ac:dyDescent="0.3">
      <c r="A1" t="s">
        <v>271</v>
      </c>
    </row>
    <row r="2" spans="1:3" ht="15" thickBot="1" x14ac:dyDescent="0.35"/>
    <row r="3" spans="1:3" ht="23.4" customHeight="1" x14ac:dyDescent="0.3">
      <c r="A3" s="86" t="s">
        <v>272</v>
      </c>
      <c r="C3" s="64" t="s">
        <v>58</v>
      </c>
    </row>
    <row r="4" spans="1:3" ht="141.6" customHeight="1" x14ac:dyDescent="0.3">
      <c r="A4" s="29" t="s">
        <v>273</v>
      </c>
    </row>
    <row r="5" spans="1:3" ht="24.6" customHeight="1" x14ac:dyDescent="0.3">
      <c r="A5" s="86" t="s">
        <v>274</v>
      </c>
    </row>
    <row r="6" spans="1:3" ht="42.75" customHeight="1" x14ac:dyDescent="0.3">
      <c r="A6" s="177" t="s">
        <v>356</v>
      </c>
    </row>
    <row r="7" spans="1:3" ht="49.2" customHeight="1" x14ac:dyDescent="0.3">
      <c r="A7" s="178" t="s">
        <v>357</v>
      </c>
    </row>
    <row r="8" spans="1:3" ht="36" customHeight="1" x14ac:dyDescent="0.3">
      <c r="A8" s="200" t="s">
        <v>475</v>
      </c>
    </row>
    <row r="9" spans="1:3" ht="40.5" customHeight="1" x14ac:dyDescent="0.3">
      <c r="A9" s="201" t="s">
        <v>476</v>
      </c>
    </row>
    <row r="10" spans="1:3" x14ac:dyDescent="0.3">
      <c r="A10" s="664" t="s">
        <v>480</v>
      </c>
    </row>
    <row r="11" spans="1:3" ht="30.6" customHeight="1" x14ac:dyDescent="0.3">
      <c r="A11" s="663"/>
    </row>
    <row r="12" spans="1:3" ht="14.4" customHeight="1" x14ac:dyDescent="0.3">
      <c r="A12" s="661" t="s">
        <v>481</v>
      </c>
    </row>
    <row r="13" spans="1:3" x14ac:dyDescent="0.3">
      <c r="A13" s="662"/>
    </row>
    <row r="14" spans="1:3" ht="14.4" customHeight="1" x14ac:dyDescent="0.3">
      <c r="A14" s="663"/>
    </row>
    <row r="15" spans="1:3" ht="43.2" customHeight="1" x14ac:dyDescent="0.3">
      <c r="A15" s="165" t="s">
        <v>482</v>
      </c>
    </row>
    <row r="16" spans="1:3" ht="30" customHeight="1" x14ac:dyDescent="0.3">
      <c r="A16" s="165" t="s">
        <v>483</v>
      </c>
    </row>
    <row r="17" spans="1:1" ht="30.6" customHeight="1" x14ac:dyDescent="0.3">
      <c r="A17" s="166" t="s">
        <v>484</v>
      </c>
    </row>
    <row r="18" spans="1:1" ht="27" x14ac:dyDescent="0.3">
      <c r="A18" s="165" t="s">
        <v>744</v>
      </c>
    </row>
    <row r="19" spans="1:1" ht="40.200000000000003" x14ac:dyDescent="0.3">
      <c r="A19" s="166" t="s">
        <v>745</v>
      </c>
    </row>
    <row r="20" spans="1:1" ht="27" x14ac:dyDescent="0.3">
      <c r="A20" s="165" t="s">
        <v>746</v>
      </c>
    </row>
    <row r="21" spans="1:1" ht="27" x14ac:dyDescent="0.3">
      <c r="A21" s="165" t="s">
        <v>747</v>
      </c>
    </row>
    <row r="22" spans="1:1" ht="40.200000000000003" x14ac:dyDescent="0.3">
      <c r="A22" s="369" t="s">
        <v>748</v>
      </c>
    </row>
  </sheetData>
  <mergeCells count="2">
    <mergeCell ref="A12:A14"/>
    <mergeCell ref="A10:A11"/>
  </mergeCells>
  <hyperlinks>
    <hyperlink ref="C3" location="'TABLA DE CONTENIDOS'!A1" display="INICIO" xr:uid="{8C11490B-A499-4F0E-BC36-F1D5D1BB480E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0 D A A B Q S w M E F A A C A A g A t n 4 O W X s + h 7 G k A A A A 9 g A A A B I A H A B D b 2 5 m a W c v U G F j a 2 F n Z S 5 4 b W w g o h g A K K A U A A A A A A A A A A A A A A A A A A A A A A A A A A A A h Y 9 N C s I w G E S v U r J v / o o g 5 W u 6 K O 4 s C I K 4 D W m s w T a V J j W 9 m w u P 5 B W s a N W d y 3 n z F j P 3 6 w 3 y s W 2 i i + 6 d 6 W y G G K Y o 0 l Z 1 l b F 1 h g Z / i J c o F 7 C R 6 i R r H U 2 y d e n o q g w d v T + n h I Q Q c E h w 1 9 e E U 8 r I v l x v 1 V G 3 E n 1 k 8 1 + O j X V e W q W R g N 1 r j O C Y J Q w v K M c U y A y h N P Y r 8 G n v s / 2 B U A y N H 3 o t t I t X B Z A 5 A n l / E A 9 Q S w M E F A A C A A g A t n 4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Z + D l l Z c R v m x w A A A C Q B A A A T A B w A R m 9 y b X V s Y X M v U 2 V j d G l v b j E u b S C i G A A o o B Q A A A A A A A A A A A A A A A A A A A A A A A A A A A B 1 j 0 F r w k A Q h e + B / I d h e 0 k g C N K j e A r 1 2 I I G P I i H S T L W x c 2 O z E 5 Q C f n v 3 b L Q g u B c B t 5 7 8 z 0 m U K e W P e z S X q 7 y L M / C G Y V 6 a L B 1 + A 5 r c K R 5 B n G + x H 6 T j 8 r H v S O 3 q E c R 8 r p n u b T M l 6 K c D p 8 4 0 N q k S 3 O c D z V 7 j Z F j l Q B v p r F X h g 6 H 1 m L P J q J + s 7 R o B H 0 4 s Q w 1 u 3 H w z e N K o U h 1 1 T S Z p O L S V K D R A q W 7 z n P 5 R 9 1 Y h w F O 1 q l g j + G f u y M X P 9 v y L R T P 3 R U Q d m d Q G a n M M + t f s V Y / U E s B A i 0 A F A A C A A g A t n 4 O W X s + h 7 G k A A A A 9 g A A A B I A A A A A A A A A A A A A A A A A A A A A A E N v b m Z p Z y 9 Q Y W N r Y W d l L n h t b F B L A Q I t A B Q A A g A I A L Z + D l k P y u m r p A A A A O k A A A A T A A A A A A A A A A A A A A A A A P A A A A B b Q 2 9 u d G V u d F 9 U e X B l c 1 0 u e G 1 s U E s B A i 0 A F A A C A A g A t n 4 O W V l x G + b H A A A A J A E A A B M A A A A A A A A A A A A A A A A A 4 Q E A A E Z v c m 1 1 b G F z L 1 N l Y 3 R p b 2 4 x L m 1 Q S w U G A A A A A A M A A w D C A A A A 9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g g A A A A A A A C 4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h m M T U w N z Y t O G E 5 N y 0 0 O W Q 0 L W J m N j U t N T V l M z g y Y z A 4 Z D M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T R U M j A 6 M j g 6 M T g u N z U y N T I 1 N 1 o i I C 8 + P E V u d H J 5 I F R 5 c G U 9 I k Z p b G x D b 2 x 1 b W 5 U e X B l c y I g V m F s d W U 9 I n N C Z z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y 9 B d X R v U m V t b 3 Z l Z E N v b H V t b n M x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z X S 7 K G 1 v U 6 I G S 3 0 5 u O c X A A A A A A C A A A A A A A Q Z g A A A A E A A C A A A A D L 1 z i q y D h y X l U / E u P a 6 a b m t l g A S E H v 5 M 2 r W 4 2 0 t o b U I A A A A A A O g A A A A A I A A C A A A A D d j p f y Y z w z m Z t C P v u A E F 4 G M E 2 B F P 5 d Y u S 3 + B b U H / j P l l A A A A B 3 6 G z Z d b / m k e D S + N L j g F u o 4 9 x 4 / R X f M s J D J F a 2 y l r b N 0 N q l g q Y O R r o + V C C 5 q G N u l l F m q Q l M E 1 z Z z q C j Y o 4 q w / s 8 S P w B F J B q O L W u m F f T 5 X J k E A A A A A w M 1 7 I V l K J 4 t u z + V L + x t / r l W J 5 S 7 f Z V G b 0 / n z w 9 3 r Z i U V b w T w H K g m L q q I I a 2 Y n b Q o f j S R S 6 w 9 h 8 7 r k v R 8 Z z n j W < / D a t a M a s h u p > 
</file>

<file path=customXml/itemProps1.xml><?xml version="1.0" encoding="utf-8"?>
<ds:datastoreItem xmlns:ds="http://schemas.openxmlformats.org/officeDocument/2006/customXml" ds:itemID="{76524033-F6B8-4A93-9E5C-5F18C3C851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TABLA DE CONTENIDOS</vt:lpstr>
      <vt:lpstr>T1. INVENTARIO DE INFORMACIÓN</vt:lpstr>
      <vt:lpstr>T2. SISTEMATIZACIÓN POTENCIALID</vt:lpstr>
      <vt:lpstr>T3. SISTEMATIZACIÓN PROBLEMAS</vt:lpstr>
      <vt:lpstr>T4. PRIORIZACIÓN DE POTENCIALID</vt:lpstr>
      <vt:lpstr>T5. PRIORIZACIÓN DE PROBLEMAS</vt:lpstr>
      <vt:lpstr>T6. PRIORIZACIÓN ALTA-MEDIA POT</vt:lpstr>
      <vt:lpstr>T7. PRIORIZACIÓN ALTA-MEDIA PRB</vt:lpstr>
      <vt:lpstr>T8. VISIÓN Y OBJ. DE DESARROLLO</vt:lpstr>
      <vt:lpstr>T9. OBJETIVOS DE DESARROLLO</vt:lpstr>
      <vt:lpstr>T10. UNIDADES DE INTERVENCIÓN</vt:lpstr>
      <vt:lpstr>T11. OBJETIVOS, POLITICAS, META</vt:lpstr>
      <vt:lpstr>T12. PLANES, PROGRAMAS, PROYECT</vt:lpstr>
      <vt:lpstr>T13. ALINEACIÓN AGENDAS NACIONA</vt:lpstr>
      <vt:lpstr>T14. PROGRAMAS - PROYECTOS-META</vt:lpstr>
      <vt:lpstr>MATRIZ SIGAD</vt:lpstr>
      <vt:lpstr>T15. INICIATIVAS DE ARTICULACIÓ</vt:lpstr>
      <vt:lpstr>T16. FORMAS DE GESTIÓN</vt:lpstr>
      <vt:lpstr>t</vt:lpstr>
      <vt:lpstr>'TABLA DE CONTENIDOS'!T8T</vt:lpstr>
      <vt:lpstr>Tabla_7._Visión_de_desarrollo</vt:lpstr>
      <vt:lpstr>Tabla_8._Visión_de_desarrollo</vt:lpstr>
      <vt:lpstr>'TABLA DE CONTENIDOS'!Tabla_8_Visión_de_desarrollo</vt:lpstr>
      <vt:lpstr>Tabla_8_Visión_de_desarrollo</vt:lpstr>
      <vt:lpstr>Tabla_9._Objetivos_de_desarrollo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Giomara Ruiz Robles</dc:creator>
  <cp:keywords/>
  <dc:description/>
  <cp:lastModifiedBy>Karina Giomara Ruiz Robles</cp:lastModifiedBy>
  <cp:revision/>
  <cp:lastPrinted>2024-10-17T19:56:23Z</cp:lastPrinted>
  <dcterms:created xsi:type="dcterms:W3CDTF">2024-05-17T14:27:23Z</dcterms:created>
  <dcterms:modified xsi:type="dcterms:W3CDTF">2024-10-21T14:27:44Z</dcterms:modified>
  <cp:category/>
  <cp:contentStatus/>
</cp:coreProperties>
</file>